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-VÚPSV\na aktualizaci\"/>
    </mc:Choice>
  </mc:AlternateContent>
  <xr:revisionPtr revIDLastSave="0" documentId="8_{13C316CB-D166-4417-84E4-745483555EC5}" xr6:coauthVersionLast="36" xr6:coauthVersionMax="36" xr10:uidLastSave="{00000000-0000-0000-0000-000000000000}"/>
  <bookViews>
    <workbookView xWindow="120" yWindow="150" windowWidth="19095" windowHeight="8415"/>
  </bookViews>
  <sheets>
    <sheet name="pohyb obyv" sheetId="7" r:id="rId1"/>
    <sheet name="List1" sheetId="1" r:id="rId2"/>
    <sheet name="List2" sheetId="2" r:id="rId3"/>
    <sheet name="List3" sheetId="3" r:id="rId4"/>
  </sheets>
  <definedNames>
    <definedName name="_xlnm.Print_Area" localSheetId="0">'pohyb obyv'!$A$1:$M$38</definedName>
  </definedNames>
  <calcPr calcId="191029"/>
</workbook>
</file>

<file path=xl/calcChain.xml><?xml version="1.0" encoding="utf-8"?>
<calcChain xmlns="http://schemas.openxmlformats.org/spreadsheetml/2006/main">
  <c r="Q68" i="7" l="1"/>
  <c r="Q70" i="7"/>
  <c r="Q44" i="7"/>
  <c r="Q46" i="7"/>
  <c r="Q48" i="7"/>
  <c r="Q49" i="7"/>
  <c r="Q51" i="7"/>
  <c r="Q52" i="7"/>
  <c r="Q54" i="7"/>
  <c r="Q58" i="7"/>
  <c r="Q60" i="7"/>
  <c r="Q61" i="7"/>
  <c r="Q63" i="7"/>
  <c r="Q65" i="7"/>
  <c r="Q67" i="7"/>
  <c r="P44" i="7"/>
  <c r="P46" i="7"/>
  <c r="P48" i="7"/>
  <c r="P49" i="7"/>
  <c r="P51" i="7"/>
  <c r="P52" i="7"/>
  <c r="P54" i="7"/>
  <c r="P58" i="7"/>
  <c r="P60" i="7"/>
  <c r="P61" i="7"/>
  <c r="P63" i="7"/>
  <c r="P65" i="7"/>
  <c r="P67" i="7"/>
  <c r="P71" i="7"/>
  <c r="P68" i="7"/>
  <c r="P70" i="7"/>
  <c r="P69" i="7"/>
  <c r="O68" i="7"/>
  <c r="O70" i="7"/>
  <c r="O69" i="7"/>
  <c r="O71" i="7"/>
  <c r="O44" i="7"/>
  <c r="O46" i="7"/>
  <c r="O48" i="7"/>
  <c r="O49" i="7"/>
  <c r="O51" i="7"/>
  <c r="O52" i="7"/>
  <c r="O54" i="7"/>
  <c r="O58" i="7"/>
  <c r="O60" i="7"/>
  <c r="O61" i="7"/>
  <c r="O63" i="7"/>
  <c r="O65" i="7"/>
  <c r="O67" i="7"/>
  <c r="P4" i="7"/>
  <c r="O4" i="7"/>
  <c r="N44" i="7"/>
  <c r="N46" i="7"/>
  <c r="N48" i="7"/>
  <c r="N49" i="7"/>
  <c r="N51" i="7"/>
  <c r="N52" i="7"/>
  <c r="N54" i="7"/>
  <c r="N58" i="7"/>
  <c r="N60" i="7"/>
  <c r="N61" i="7"/>
  <c r="N63" i="7"/>
  <c r="N65" i="7"/>
  <c r="N67" i="7"/>
  <c r="N71" i="7"/>
  <c r="N68" i="7"/>
  <c r="N69" i="7"/>
  <c r="M68" i="7"/>
  <c r="M70" i="7"/>
  <c r="M67" i="7"/>
  <c r="M71" i="7"/>
  <c r="M58" i="7"/>
  <c r="M60" i="7"/>
  <c r="M44" i="7"/>
  <c r="M46" i="7"/>
  <c r="M48" i="7"/>
  <c r="M49" i="7"/>
  <c r="M51" i="7"/>
  <c r="M52" i="7"/>
  <c r="M54" i="7"/>
  <c r="M61" i="7"/>
  <c r="M63" i="7"/>
  <c r="M65" i="7"/>
  <c r="M69" i="7"/>
  <c r="L44" i="7"/>
  <c r="L46" i="7"/>
  <c r="L48" i="7"/>
  <c r="L49" i="7"/>
  <c r="L51" i="7"/>
  <c r="L52" i="7"/>
  <c r="L54" i="7"/>
  <c r="L58" i="7"/>
  <c r="L60" i="7"/>
  <c r="L61" i="7"/>
  <c r="L63" i="7"/>
  <c r="L65" i="7"/>
  <c r="L67" i="7"/>
  <c r="L69" i="7"/>
  <c r="L71" i="7"/>
  <c r="K69" i="7"/>
  <c r="K67" i="7"/>
  <c r="K71" i="7"/>
  <c r="K65" i="7"/>
  <c r="K63" i="7"/>
  <c r="K61" i="7"/>
  <c r="K60" i="7"/>
  <c r="K58" i="7"/>
  <c r="K54" i="7"/>
  <c r="K52" i="7"/>
  <c r="K51" i="7"/>
  <c r="K49" i="7"/>
  <c r="K48" i="7"/>
  <c r="K46" i="7"/>
  <c r="K44" i="7"/>
  <c r="N31" i="7"/>
  <c r="N29" i="7"/>
  <c r="N27" i="7"/>
  <c r="N25" i="7"/>
  <c r="N23" i="7"/>
  <c r="N21" i="7"/>
  <c r="N20" i="7"/>
  <c r="N18" i="7"/>
  <c r="N14" i="7"/>
  <c r="N12" i="7"/>
  <c r="N11" i="7"/>
  <c r="N9" i="7"/>
  <c r="N8" i="7"/>
  <c r="N6" i="7"/>
  <c r="N4" i="7"/>
  <c r="M31" i="7"/>
  <c r="Q30" i="7"/>
  <c r="L30" i="7"/>
  <c r="K30" i="7"/>
  <c r="J30" i="7"/>
  <c r="I30" i="7"/>
  <c r="H30" i="7"/>
  <c r="F69" i="7"/>
  <c r="E69" i="7"/>
  <c r="D69" i="7"/>
  <c r="C69" i="7"/>
  <c r="Q29" i="7"/>
  <c r="M29" i="7"/>
  <c r="P28" i="7"/>
  <c r="P30" i="7"/>
  <c r="O28" i="7"/>
  <c r="O30" i="7"/>
  <c r="F67" i="7"/>
  <c r="F71" i="7"/>
  <c r="E67" i="7"/>
  <c r="E71" i="7"/>
  <c r="D67" i="7"/>
  <c r="D71" i="7"/>
  <c r="C67" i="7"/>
  <c r="C71" i="7"/>
  <c r="Q27" i="7"/>
  <c r="Q31" i="7"/>
  <c r="P27" i="7"/>
  <c r="O27" i="7"/>
  <c r="M26" i="7"/>
  <c r="M27" i="7"/>
  <c r="F65" i="7"/>
  <c r="E65" i="7"/>
  <c r="D65" i="7"/>
  <c r="C65" i="7"/>
  <c r="Q25" i="7"/>
  <c r="P25" i="7"/>
  <c r="O25" i="7"/>
  <c r="M25" i="7"/>
  <c r="L25" i="7"/>
  <c r="L29" i="7"/>
  <c r="K25" i="7"/>
  <c r="J25" i="7"/>
  <c r="I25" i="7"/>
  <c r="H25" i="7"/>
  <c r="C25" i="7"/>
  <c r="F63" i="7"/>
  <c r="E63" i="7"/>
  <c r="D63" i="7"/>
  <c r="C63" i="7"/>
  <c r="Q23" i="7"/>
  <c r="P23" i="7"/>
  <c r="O23" i="7"/>
  <c r="M23" i="7"/>
  <c r="L23" i="7"/>
  <c r="K23" i="7"/>
  <c r="K29" i="7"/>
  <c r="J23" i="7"/>
  <c r="J29" i="7"/>
  <c r="I23" i="7"/>
  <c r="I29" i="7"/>
  <c r="H23" i="7"/>
  <c r="H29" i="7"/>
  <c r="C23" i="7"/>
  <c r="F61" i="7"/>
  <c r="E61" i="7"/>
  <c r="D61" i="7"/>
  <c r="C61" i="7"/>
  <c r="Q21" i="7"/>
  <c r="P21" i="7"/>
  <c r="O21" i="7"/>
  <c r="M21" i="7"/>
  <c r="L21" i="7"/>
  <c r="K21" i="7"/>
  <c r="J21" i="7"/>
  <c r="I21" i="7"/>
  <c r="H21" i="7"/>
  <c r="C21" i="7"/>
  <c r="F60" i="7"/>
  <c r="E60" i="7"/>
  <c r="D60" i="7"/>
  <c r="C60" i="7"/>
  <c r="Q20" i="7"/>
  <c r="P20" i="7"/>
  <c r="O20" i="7"/>
  <c r="M20" i="7"/>
  <c r="F58" i="7"/>
  <c r="E58" i="7"/>
  <c r="D58" i="7"/>
  <c r="C58" i="7"/>
  <c r="Q18" i="7"/>
  <c r="P18" i="7"/>
  <c r="O18" i="7"/>
  <c r="M18" i="7"/>
  <c r="F54" i="7"/>
  <c r="E54" i="7"/>
  <c r="D54" i="7"/>
  <c r="C54" i="7"/>
  <c r="Q14" i="7"/>
  <c r="P14" i="7"/>
  <c r="O14" i="7"/>
  <c r="M14" i="7"/>
  <c r="F52" i="7"/>
  <c r="E52" i="7"/>
  <c r="D52" i="7"/>
  <c r="C52" i="7"/>
  <c r="Q12" i="7"/>
  <c r="P12" i="7"/>
  <c r="O12" i="7"/>
  <c r="M12" i="7"/>
  <c r="L12" i="7"/>
  <c r="K12" i="7"/>
  <c r="J12" i="7"/>
  <c r="I12" i="7"/>
  <c r="H12" i="7"/>
  <c r="C12" i="7"/>
  <c r="F51" i="7"/>
  <c r="E51" i="7"/>
  <c r="D51" i="7"/>
  <c r="C51" i="7"/>
  <c r="Q11" i="7"/>
  <c r="P11" i="7"/>
  <c r="O11" i="7"/>
  <c r="M11" i="7"/>
  <c r="L11" i="7"/>
  <c r="K11" i="7"/>
  <c r="J11" i="7"/>
  <c r="I11" i="7"/>
  <c r="H11" i="7"/>
  <c r="C11" i="7"/>
  <c r="F49" i="7"/>
  <c r="E49" i="7"/>
  <c r="D49" i="7"/>
  <c r="C49" i="7"/>
  <c r="Q9" i="7"/>
  <c r="P9" i="7"/>
  <c r="O9" i="7"/>
  <c r="M9" i="7"/>
  <c r="L9" i="7"/>
  <c r="K9" i="7"/>
  <c r="J9" i="7"/>
  <c r="I9" i="7"/>
  <c r="H9" i="7"/>
  <c r="C9" i="7"/>
  <c r="F48" i="7"/>
  <c r="E48" i="7"/>
  <c r="D48" i="7"/>
  <c r="C48" i="7"/>
  <c r="Q8" i="7"/>
  <c r="P8" i="7"/>
  <c r="O8" i="7"/>
  <c r="M8" i="7"/>
  <c r="F46" i="7"/>
  <c r="E46" i="7"/>
  <c r="D46" i="7"/>
  <c r="C46" i="7"/>
  <c r="Q6" i="7"/>
  <c r="P6" i="7"/>
  <c r="O6" i="7"/>
  <c r="M5" i="7"/>
  <c r="F44" i="7"/>
  <c r="E44" i="7"/>
  <c r="D44" i="7"/>
  <c r="C44" i="7"/>
  <c r="Q4" i="7"/>
  <c r="M4" i="7"/>
  <c r="P2" i="7"/>
  <c r="Q2" i="7"/>
  <c r="C42" i="7"/>
  <c r="D42" i="7"/>
  <c r="E42" i="7"/>
  <c r="F42" i="7"/>
  <c r="G42" i="7"/>
  <c r="C29" i="7"/>
  <c r="P29" i="7"/>
  <c r="P31" i="7"/>
  <c r="N70" i="7"/>
  <c r="O29" i="7"/>
  <c r="O31" i="7"/>
  <c r="Q69" i="7"/>
  <c r="Q71" i="7"/>
</calcChain>
</file>

<file path=xl/sharedStrings.xml><?xml version="1.0" encoding="utf-8"?>
<sst xmlns="http://schemas.openxmlformats.org/spreadsheetml/2006/main" count="79" uniqueCount="43">
  <si>
    <t>2.B  POHYB OBYVATELSTVA</t>
  </si>
  <si>
    <t>rok</t>
  </si>
  <si>
    <t>živě narození</t>
  </si>
  <si>
    <t>živě narození na 1000 obyvatel</t>
  </si>
  <si>
    <t xml:space="preserve">živě narození mimo manželství </t>
  </si>
  <si>
    <t>živě narození mimo manželství z úhrnu živě narozených (%)</t>
  </si>
  <si>
    <t>potraty</t>
  </si>
  <si>
    <t>potraty na 1000 obyvatel</t>
  </si>
  <si>
    <t>potraty na 100 živě narozených</t>
  </si>
  <si>
    <t>uměle přerušená těhotenství (UPT)</t>
  </si>
  <si>
    <t>UPT na 100 živě narozených</t>
  </si>
  <si>
    <t>UPT na 100 potratů</t>
  </si>
  <si>
    <t xml:space="preserve">zemřelí </t>
  </si>
  <si>
    <t>zemřelí na 1000 obyvatel</t>
  </si>
  <si>
    <t xml:space="preserve">počet zemřelých do 1 roku věku </t>
  </si>
  <si>
    <t>kojenecká úmrtnost (‰)*</t>
  </si>
  <si>
    <t>sňatky</t>
  </si>
  <si>
    <t>sňatky na 1000 obyvatel</t>
  </si>
  <si>
    <t>rozvody</t>
  </si>
  <si>
    <t>rozvody na 1000 obyvatel</t>
  </si>
  <si>
    <t>rozvody na 100 sňatků</t>
  </si>
  <si>
    <t>přistěhovalí**</t>
  </si>
  <si>
    <t>přistěhovalí                               na 1000 obyvatel**</t>
  </si>
  <si>
    <t>vystěhovalí**</t>
  </si>
  <si>
    <t>vystěhovalí na 1000 obyvatel**</t>
  </si>
  <si>
    <t xml:space="preserve">přirozený přírůstek </t>
  </si>
  <si>
    <t>přirozený přírůstek                     na 1000 obyvatel</t>
  </si>
  <si>
    <t>přírůstek stěhováním**</t>
  </si>
  <si>
    <t>přírůstek stěhováním                      na 1000 obyvatel**</t>
  </si>
  <si>
    <t xml:space="preserve">celkový přírůstek </t>
  </si>
  <si>
    <t>celkový přírůstek                        na 1000 obyvatel</t>
  </si>
  <si>
    <t>počáteční stav</t>
  </si>
  <si>
    <t>koncový stav</t>
  </si>
  <si>
    <t>střední stav</t>
  </si>
  <si>
    <t>*počet dětí zemřelých do 1 roku věku z 1000 živě narozených dětí v témže kalendářním roce</t>
  </si>
  <si>
    <t>2001***</t>
  </si>
  <si>
    <t>2011***</t>
  </si>
  <si>
    <t>**v roce 1990 včetně migrace mezi ČR a SR</t>
  </si>
  <si>
    <t>1991***</t>
  </si>
  <si>
    <t xml:space="preserve">Údaje se týkají všech obyvatel s trvalým bydlištěm v ČR (bez ohledu na státní občanství); od roku 2001 nově zahrnují cizince s povolením k dlouhodobému pobytu a cizince s přiznaným azylem a od 1. 5. 2004 občany zemí EU </t>
  </si>
  <si>
    <t xml:space="preserve"> s přechodným pobytem na území ČR.</t>
  </si>
  <si>
    <t>***počet obyvatel opraven podle výsledků sčítání 1991, resp. 2001</t>
  </si>
  <si>
    <t>***počet obyvatel opraven podle výsledků sčítání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</si>
</sst>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0.0"/>
    <numFmt numFmtId="166" formatCode="#,##0.0"/>
    <numFmt numFmtId="169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9"/>
      <name val="Verdana"/>
      <family val="2"/>
      <charset val="238"/>
    </font>
    <font>
      <i/>
      <sz val="9"/>
      <name val="Verdana"/>
      <family val="2"/>
      <charset val="238"/>
    </font>
    <font>
      <b/>
      <sz val="9"/>
      <color theme="0"/>
      <name val="Verdana"/>
      <family val="2"/>
      <charset val="238"/>
    </font>
    <font>
      <sz val="8"/>
      <color theme="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/>
    <xf numFmtId="0" fontId="4" fillId="0" borderId="2" xfId="1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0" fontId="5" fillId="0" borderId="0" xfId="0" applyFont="1"/>
    <xf numFmtId="3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9" fontId="5" fillId="0" borderId="0" xfId="1" applyNumberFormat="1" applyFont="1" applyAlignment="1">
      <alignment horizontal="center" vertical="center"/>
    </xf>
    <xf numFmtId="0" fontId="11" fillId="2" borderId="2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center"/>
    </xf>
    <xf numFmtId="0" fontId="12" fillId="2" borderId="0" xfId="1" applyFont="1" applyFill="1" applyBorder="1"/>
    <xf numFmtId="0" fontId="12" fillId="2" borderId="0" xfId="1" applyFont="1" applyFill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tabSelected="1" workbookViewId="0"/>
  </sheetViews>
  <sheetFormatPr defaultRowHeight="12" x14ac:dyDescent="0.2"/>
  <cols>
    <col min="1" max="1" width="4.28515625" style="2" customWidth="1"/>
    <col min="2" max="2" width="22" style="2" customWidth="1"/>
    <col min="3" max="14" width="12.7109375" style="2" customWidth="1"/>
    <col min="15" max="16" width="11.85546875" style="2" customWidth="1"/>
    <col min="17" max="17" width="11.42578125" style="2" customWidth="1"/>
    <col min="18" max="22" width="10" style="2" customWidth="1"/>
    <col min="23" max="24" width="9.85546875" style="2" customWidth="1"/>
    <col min="25" max="16384" width="9.140625" style="2"/>
  </cols>
  <sheetData>
    <row r="1" spans="1:21" ht="15.75" customHeight="1" x14ac:dyDescent="0.2">
      <c r="A1" s="6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2"/>
      <c r="P1" s="42"/>
      <c r="Q1" s="42"/>
      <c r="R1" s="6"/>
      <c r="S1" s="6"/>
      <c r="T1" s="6"/>
      <c r="U1" s="6"/>
    </row>
    <row r="2" spans="1:21" s="1" customFormat="1" ht="12.95" customHeight="1" x14ac:dyDescent="0.25">
      <c r="A2" s="4"/>
      <c r="B2" s="8" t="s">
        <v>1</v>
      </c>
      <c r="C2" s="8">
        <v>1990</v>
      </c>
      <c r="D2" s="8" t="s">
        <v>38</v>
      </c>
      <c r="E2" s="8">
        <v>1992</v>
      </c>
      <c r="F2" s="8">
        <v>1993</v>
      </c>
      <c r="G2" s="8">
        <v>1994</v>
      </c>
      <c r="H2" s="9">
        <v>1995</v>
      </c>
      <c r="I2" s="8">
        <v>1996</v>
      </c>
      <c r="J2" s="9">
        <v>1997</v>
      </c>
      <c r="K2" s="8">
        <v>1998</v>
      </c>
      <c r="L2" s="9">
        <v>1999</v>
      </c>
      <c r="M2" s="8">
        <v>2000</v>
      </c>
      <c r="N2" s="8" t="s">
        <v>35</v>
      </c>
      <c r="O2" s="10">
        <v>2002</v>
      </c>
      <c r="P2" s="10">
        <f>O2+1</f>
        <v>2003</v>
      </c>
      <c r="Q2" s="10">
        <f>P2+1</f>
        <v>2004</v>
      </c>
    </row>
    <row r="3" spans="1:21" s="1" customFormat="1" ht="12.75" customHeight="1" x14ac:dyDescent="0.25">
      <c r="A3" s="4"/>
      <c r="B3" s="11" t="s">
        <v>2</v>
      </c>
      <c r="C3" s="23">
        <v>130564</v>
      </c>
      <c r="D3" s="23">
        <v>129354</v>
      </c>
      <c r="E3" s="23">
        <v>121705</v>
      </c>
      <c r="F3" s="23">
        <v>121025</v>
      </c>
      <c r="G3" s="23">
        <v>106579</v>
      </c>
      <c r="H3" s="23">
        <v>96097</v>
      </c>
      <c r="I3" s="23">
        <v>90446</v>
      </c>
      <c r="J3" s="23">
        <v>90657</v>
      </c>
      <c r="K3" s="23">
        <v>90535</v>
      </c>
      <c r="L3" s="23">
        <v>89471</v>
      </c>
      <c r="M3" s="23">
        <v>90910</v>
      </c>
      <c r="N3" s="23">
        <v>90715</v>
      </c>
      <c r="O3" s="23">
        <v>92786</v>
      </c>
      <c r="P3" s="23">
        <v>93685</v>
      </c>
      <c r="Q3" s="23">
        <v>97664</v>
      </c>
    </row>
    <row r="4" spans="1:21" s="3" customFormat="1" ht="24.95" customHeight="1" x14ac:dyDescent="0.25">
      <c r="A4" s="12"/>
      <c r="B4" s="13" t="s">
        <v>3</v>
      </c>
      <c r="C4" s="24">
        <v>12.6</v>
      </c>
      <c r="D4" s="24">
        <v>12.5</v>
      </c>
      <c r="E4" s="24">
        <v>11.8</v>
      </c>
      <c r="F4" s="24">
        <v>11.7</v>
      </c>
      <c r="G4" s="24">
        <v>10.3</v>
      </c>
      <c r="H4" s="24">
        <v>9.3000000000000007</v>
      </c>
      <c r="I4" s="24">
        <v>8.8000000000000007</v>
      </c>
      <c r="J4" s="24">
        <v>8.8000000000000007</v>
      </c>
      <c r="K4" s="24">
        <v>8.8000000000000007</v>
      </c>
      <c r="L4" s="24">
        <v>8.6999999999999993</v>
      </c>
      <c r="M4" s="25">
        <f>M3/M34*1000</f>
        <v>8.8498392261360248</v>
      </c>
      <c r="N4" s="28">
        <f>N3/N34*1000</f>
        <v>8.8725837699448533</v>
      </c>
      <c r="O4" s="28">
        <f>O3/O34*1000</f>
        <v>9.0959764425719065</v>
      </c>
      <c r="P4" s="28">
        <f>P3/P34*1000</f>
        <v>9.1833174845914645</v>
      </c>
      <c r="Q4" s="28">
        <f>Q3/Q34*1000</f>
        <v>9.5684076386193961</v>
      </c>
    </row>
    <row r="5" spans="1:21" s="1" customFormat="1" ht="24.95" customHeight="1" x14ac:dyDescent="0.25">
      <c r="A5" s="4"/>
      <c r="B5" s="11" t="s">
        <v>4</v>
      </c>
      <c r="C5" s="23">
        <v>11167</v>
      </c>
      <c r="D5" s="23">
        <v>12703</v>
      </c>
      <c r="E5" s="23">
        <v>13008</v>
      </c>
      <c r="F5" s="23">
        <v>15323</v>
      </c>
      <c r="G5" s="23">
        <v>15507</v>
      </c>
      <c r="H5" s="23">
        <v>14947</v>
      </c>
      <c r="I5" s="23">
        <v>15288</v>
      </c>
      <c r="J5" s="23">
        <v>16125</v>
      </c>
      <c r="K5" s="23">
        <v>17209</v>
      </c>
      <c r="L5" s="23">
        <v>18426</v>
      </c>
      <c r="M5" s="23">
        <f>M3-32209-29127-9782</f>
        <v>19792</v>
      </c>
      <c r="N5" s="23">
        <v>21276</v>
      </c>
      <c r="O5" s="23">
        <v>23459</v>
      </c>
      <c r="P5" s="23">
        <v>26713</v>
      </c>
      <c r="Q5" s="23">
        <v>29839</v>
      </c>
    </row>
    <row r="6" spans="1:21" s="3" customFormat="1" ht="36.75" customHeight="1" x14ac:dyDescent="0.25">
      <c r="A6" s="12"/>
      <c r="B6" s="13" t="s">
        <v>5</v>
      </c>
      <c r="C6" s="24">
        <v>8.6</v>
      </c>
      <c r="D6" s="24">
        <v>9.8000000000000007</v>
      </c>
      <c r="E6" s="24">
        <v>10.7</v>
      </c>
      <c r="F6" s="24">
        <v>12.7</v>
      </c>
      <c r="G6" s="25">
        <v>14.54977059270588</v>
      </c>
      <c r="H6" s="24">
        <v>15.6</v>
      </c>
      <c r="I6" s="24">
        <v>16.899999999999999</v>
      </c>
      <c r="J6" s="24">
        <v>17.8</v>
      </c>
      <c r="K6" s="25">
        <v>19</v>
      </c>
      <c r="L6" s="24">
        <v>20.6</v>
      </c>
      <c r="M6" s="24">
        <v>21.8</v>
      </c>
      <c r="N6" s="28">
        <f>N5/N3*100</f>
        <v>23.453673593121312</v>
      </c>
      <c r="O6" s="28">
        <f>O5/O3*100</f>
        <v>25.282909059556395</v>
      </c>
      <c r="P6" s="28">
        <f>P5/P3*100</f>
        <v>28.513636121043923</v>
      </c>
      <c r="Q6" s="28">
        <f>Q5/Q3*100</f>
        <v>30.55271133682831</v>
      </c>
    </row>
    <row r="7" spans="1:21" s="1" customFormat="1" ht="12.75" customHeight="1" x14ac:dyDescent="0.25">
      <c r="A7" s="4"/>
      <c r="B7" s="11" t="s">
        <v>6</v>
      </c>
      <c r="C7" s="26">
        <v>126055</v>
      </c>
      <c r="D7" s="26">
        <v>120050</v>
      </c>
      <c r="E7" s="26">
        <v>109281</v>
      </c>
      <c r="F7" s="26">
        <v>85446</v>
      </c>
      <c r="G7" s="26">
        <v>67434</v>
      </c>
      <c r="H7" s="23">
        <v>61590</v>
      </c>
      <c r="I7" s="23">
        <v>59962</v>
      </c>
      <c r="J7" s="23">
        <v>56973</v>
      </c>
      <c r="K7" s="23">
        <v>55654</v>
      </c>
      <c r="L7" s="23">
        <v>52103</v>
      </c>
      <c r="M7" s="23">
        <v>47370</v>
      </c>
      <c r="N7" s="23">
        <v>45057</v>
      </c>
      <c r="O7" s="23">
        <v>43743</v>
      </c>
      <c r="P7" s="23">
        <v>42304</v>
      </c>
      <c r="Q7" s="23">
        <v>41324</v>
      </c>
    </row>
    <row r="8" spans="1:21" s="3" customFormat="1" ht="24.95" customHeight="1" x14ac:dyDescent="0.25">
      <c r="A8" s="12"/>
      <c r="B8" s="13" t="s">
        <v>7</v>
      </c>
      <c r="C8" s="24">
        <v>12.2</v>
      </c>
      <c r="D8" s="24">
        <v>11.6</v>
      </c>
      <c r="E8" s="24">
        <v>10.6</v>
      </c>
      <c r="F8" s="24">
        <v>8.3000000000000007</v>
      </c>
      <c r="G8" s="24">
        <v>6.5</v>
      </c>
      <c r="H8" s="25">
        <v>6</v>
      </c>
      <c r="I8" s="24">
        <v>5.8</v>
      </c>
      <c r="J8" s="24">
        <v>5.5</v>
      </c>
      <c r="K8" s="24">
        <v>5.4</v>
      </c>
      <c r="L8" s="24">
        <v>5.0999999999999996</v>
      </c>
      <c r="M8" s="25">
        <f>M7/10272503*1000</f>
        <v>4.6113396121665771</v>
      </c>
      <c r="N8" s="28">
        <f>N7/N34*1000</f>
        <v>4.4069008093744717</v>
      </c>
      <c r="O8" s="28">
        <f>O7/O34*1000</f>
        <v>4.2882040127543268</v>
      </c>
      <c r="P8" s="28">
        <f>P7/P34*1000</f>
        <v>4.1467797712350674</v>
      </c>
      <c r="Q8" s="28">
        <f>Q7/Q34*1000</f>
        <v>4.0486246442733034</v>
      </c>
    </row>
    <row r="9" spans="1:21" s="3" customFormat="1" ht="24.95" customHeight="1" x14ac:dyDescent="0.25">
      <c r="A9" s="12"/>
      <c r="B9" s="13" t="s">
        <v>8</v>
      </c>
      <c r="C9" s="25">
        <f>C7/C3*100</f>
        <v>96.546521246285337</v>
      </c>
      <c r="D9" s="25">
        <v>92.807334910400925</v>
      </c>
      <c r="E9" s="25">
        <v>89.791709461402576</v>
      </c>
      <c r="F9" s="25">
        <v>70.601941747572823</v>
      </c>
      <c r="G9" s="25">
        <v>63.271376162283374</v>
      </c>
      <c r="H9" s="25">
        <f t="shared" ref="H9:N9" si="0">H7/H3*100</f>
        <v>64.091490889413834</v>
      </c>
      <c r="I9" s="25">
        <f t="shared" si="0"/>
        <v>66.295911372531677</v>
      </c>
      <c r="J9" s="25">
        <f t="shared" si="0"/>
        <v>62.844567987028036</v>
      </c>
      <c r="K9" s="25">
        <f t="shared" si="0"/>
        <v>61.472358756282098</v>
      </c>
      <c r="L9" s="25">
        <f t="shared" si="0"/>
        <v>58.234511741234584</v>
      </c>
      <c r="M9" s="25">
        <f t="shared" si="0"/>
        <v>52.106478935210646</v>
      </c>
      <c r="N9" s="28">
        <f t="shared" si="0"/>
        <v>49.668742765804993</v>
      </c>
      <c r="O9" s="28">
        <f>O7/O3*100</f>
        <v>47.14396568447826</v>
      </c>
      <c r="P9" s="28">
        <f>P7/P3*100</f>
        <v>45.155574531675299</v>
      </c>
      <c r="Q9" s="28">
        <f>Q7/Q3*100</f>
        <v>42.312418086500649</v>
      </c>
    </row>
    <row r="10" spans="1:21" s="1" customFormat="1" ht="24.95" customHeight="1" x14ac:dyDescent="0.25">
      <c r="A10" s="4"/>
      <c r="B10" s="11" t="s">
        <v>9</v>
      </c>
      <c r="C10" s="23">
        <v>111268</v>
      </c>
      <c r="D10" s="23">
        <v>106042</v>
      </c>
      <c r="E10" s="23">
        <v>94180</v>
      </c>
      <c r="F10" s="23">
        <v>70634</v>
      </c>
      <c r="G10" s="23">
        <v>54836</v>
      </c>
      <c r="H10" s="23">
        <v>49531</v>
      </c>
      <c r="I10" s="23">
        <v>48086</v>
      </c>
      <c r="J10" s="23">
        <v>45022</v>
      </c>
      <c r="K10" s="23">
        <v>42959</v>
      </c>
      <c r="L10" s="23">
        <v>39382</v>
      </c>
      <c r="M10" s="23">
        <v>34623</v>
      </c>
      <c r="N10" s="23">
        <v>32528</v>
      </c>
      <c r="O10" s="23">
        <v>31142</v>
      </c>
      <c r="P10" s="23">
        <v>29298</v>
      </c>
      <c r="Q10" s="23">
        <v>27574</v>
      </c>
    </row>
    <row r="11" spans="1:21" s="3" customFormat="1" ht="24.95" customHeight="1" x14ac:dyDescent="0.25">
      <c r="A11" s="12"/>
      <c r="B11" s="13" t="s">
        <v>10</v>
      </c>
      <c r="C11" s="27">
        <f>C10/C3*100</f>
        <v>85.221041022027507</v>
      </c>
      <c r="D11" s="27">
        <v>81.978137514108568</v>
      </c>
      <c r="E11" s="27">
        <v>77.383837968859126</v>
      </c>
      <c r="F11" s="27">
        <v>58.363148109894645</v>
      </c>
      <c r="G11" s="27">
        <v>51.451036320475893</v>
      </c>
      <c r="H11" s="25">
        <f t="shared" ref="H11:N11" si="1">H10/H3*100</f>
        <v>51.542712051364767</v>
      </c>
      <c r="I11" s="25">
        <f t="shared" si="1"/>
        <v>53.16542467328572</v>
      </c>
      <c r="J11" s="25">
        <f t="shared" si="1"/>
        <v>49.661912483316236</v>
      </c>
      <c r="K11" s="25">
        <f t="shared" si="1"/>
        <v>47.450157397691498</v>
      </c>
      <c r="L11" s="25">
        <f t="shared" si="1"/>
        <v>44.016496965497197</v>
      </c>
      <c r="M11" s="25">
        <f t="shared" si="1"/>
        <v>38.084919150808496</v>
      </c>
      <c r="N11" s="28">
        <f t="shared" si="1"/>
        <v>35.857355453894066</v>
      </c>
      <c r="O11" s="28">
        <f>O10/O3*100</f>
        <v>33.563253076972821</v>
      </c>
      <c r="P11" s="28">
        <f>P10/P3*100</f>
        <v>31.272882531888772</v>
      </c>
      <c r="Q11" s="28">
        <f>Q10/Q3*100</f>
        <v>28.233535386631718</v>
      </c>
    </row>
    <row r="12" spans="1:21" s="3" customFormat="1" ht="12.75" customHeight="1" x14ac:dyDescent="0.25">
      <c r="A12" s="12"/>
      <c r="B12" s="13" t="s">
        <v>11</v>
      </c>
      <c r="C12" s="27">
        <f>C10/C7*100</f>
        <v>88.269406211574307</v>
      </c>
      <c r="D12" s="27">
        <v>88.331528529779263</v>
      </c>
      <c r="E12" s="27">
        <v>86.181495410913158</v>
      </c>
      <c r="F12" s="27">
        <v>82.665075018140115</v>
      </c>
      <c r="G12" s="27">
        <v>81.318029480677396</v>
      </c>
      <c r="H12" s="25">
        <f t="shared" ref="H12:N12" si="2">H10/H7*100</f>
        <v>80.420522812144824</v>
      </c>
      <c r="I12" s="25">
        <f t="shared" si="2"/>
        <v>80.194122944531529</v>
      </c>
      <c r="J12" s="25">
        <f t="shared" si="2"/>
        <v>79.023397047724359</v>
      </c>
      <c r="K12" s="25">
        <f t="shared" si="2"/>
        <v>77.189420347144861</v>
      </c>
      <c r="L12" s="25">
        <f t="shared" si="2"/>
        <v>75.584899142083955</v>
      </c>
      <c r="M12" s="25">
        <f t="shared" si="2"/>
        <v>73.090563647878398</v>
      </c>
      <c r="N12" s="28">
        <f t="shared" si="2"/>
        <v>72.192999977805897</v>
      </c>
      <c r="O12" s="28">
        <f>O10/O7*100</f>
        <v>71.193105182543491</v>
      </c>
      <c r="P12" s="28">
        <f>P10/P7*100</f>
        <v>69.255862329803335</v>
      </c>
      <c r="Q12" s="28">
        <f>Q10/Q7*100</f>
        <v>66.726357564611362</v>
      </c>
    </row>
    <row r="13" spans="1:21" s="1" customFormat="1" ht="12.75" customHeight="1" x14ac:dyDescent="0.25">
      <c r="A13" s="4"/>
      <c r="B13" s="11" t="s">
        <v>12</v>
      </c>
      <c r="C13" s="23">
        <v>129166</v>
      </c>
      <c r="D13" s="23">
        <v>124290</v>
      </c>
      <c r="E13" s="23">
        <v>120337</v>
      </c>
      <c r="F13" s="23">
        <v>118185</v>
      </c>
      <c r="G13" s="23">
        <v>117373</v>
      </c>
      <c r="H13" s="23">
        <v>117913</v>
      </c>
      <c r="I13" s="23">
        <v>112782</v>
      </c>
      <c r="J13" s="23">
        <v>112744</v>
      </c>
      <c r="K13" s="23">
        <v>109527</v>
      </c>
      <c r="L13" s="23">
        <v>109768</v>
      </c>
      <c r="M13" s="23">
        <v>109001</v>
      </c>
      <c r="N13" s="23">
        <v>107755</v>
      </c>
      <c r="O13" s="23">
        <v>108243</v>
      </c>
      <c r="P13" s="23">
        <v>111288</v>
      </c>
      <c r="Q13" s="23">
        <v>107117</v>
      </c>
    </row>
    <row r="14" spans="1:21" s="3" customFormat="1" ht="24.95" customHeight="1" x14ac:dyDescent="0.25">
      <c r="A14" s="12"/>
      <c r="B14" s="13" t="s">
        <v>13</v>
      </c>
      <c r="C14" s="24">
        <v>12.5</v>
      </c>
      <c r="D14" s="24">
        <v>12.1</v>
      </c>
      <c r="E14" s="24">
        <v>11.7</v>
      </c>
      <c r="F14" s="24">
        <v>11.4</v>
      </c>
      <c r="G14" s="24">
        <v>11.4</v>
      </c>
      <c r="H14" s="24">
        <v>11.4</v>
      </c>
      <c r="I14" s="24">
        <v>10.9</v>
      </c>
      <c r="J14" s="24">
        <v>10.9</v>
      </c>
      <c r="K14" s="24">
        <v>10.6</v>
      </c>
      <c r="L14" s="24">
        <v>10.7</v>
      </c>
      <c r="M14" s="25">
        <f>M13/10272503*1000</f>
        <v>10.610948470883875</v>
      </c>
      <c r="N14" s="28">
        <f>N13/N34*1000</f>
        <v>10.539219138294742</v>
      </c>
      <c r="O14" s="28">
        <f>O13/O34*1000</f>
        <v>10.611253616637326</v>
      </c>
      <c r="P14" s="28">
        <f>P13/P34*1000</f>
        <v>10.908822503337939</v>
      </c>
      <c r="Q14" s="28">
        <f>Q13/Q34*1000</f>
        <v>10.494543752313993</v>
      </c>
    </row>
    <row r="15" spans="1:21" s="1" customFormat="1" ht="24.95" customHeight="1" x14ac:dyDescent="0.25">
      <c r="A15" s="4"/>
      <c r="B15" s="11" t="s">
        <v>14</v>
      </c>
      <c r="C15" s="23">
        <v>1410</v>
      </c>
      <c r="D15" s="23">
        <v>1343</v>
      </c>
      <c r="E15" s="23">
        <v>1204</v>
      </c>
      <c r="F15" s="23">
        <v>1028</v>
      </c>
      <c r="G15" s="23">
        <v>847</v>
      </c>
      <c r="H15" s="23">
        <v>740</v>
      </c>
      <c r="I15" s="23">
        <v>547</v>
      </c>
      <c r="J15" s="23">
        <v>531</v>
      </c>
      <c r="K15" s="23">
        <v>472</v>
      </c>
      <c r="L15" s="23">
        <v>413</v>
      </c>
      <c r="M15" s="23">
        <v>373</v>
      </c>
      <c r="N15" s="23">
        <v>360</v>
      </c>
      <c r="O15" s="23">
        <v>385</v>
      </c>
      <c r="P15" s="23">
        <v>365</v>
      </c>
      <c r="Q15" s="29">
        <v>366</v>
      </c>
    </row>
    <row r="16" spans="1:21" s="3" customFormat="1" ht="24.95" customHeight="1" x14ac:dyDescent="0.25">
      <c r="A16" s="12"/>
      <c r="B16" s="13" t="s">
        <v>15</v>
      </c>
      <c r="C16" s="24">
        <v>10.8</v>
      </c>
      <c r="D16" s="24">
        <v>10.4</v>
      </c>
      <c r="E16" s="24">
        <v>9.9</v>
      </c>
      <c r="F16" s="24">
        <v>8.5</v>
      </c>
      <c r="G16" s="24">
        <v>7.9</v>
      </c>
      <c r="H16" s="24">
        <v>7.7</v>
      </c>
      <c r="I16" s="25">
        <v>6</v>
      </c>
      <c r="J16" s="24">
        <v>5.9</v>
      </c>
      <c r="K16" s="24">
        <v>5.2</v>
      </c>
      <c r="L16" s="24">
        <v>4.5999999999999996</v>
      </c>
      <c r="M16" s="24">
        <v>4.0999999999999996</v>
      </c>
      <c r="N16" s="28">
        <v>4</v>
      </c>
      <c r="O16" s="28">
        <v>4.0999999999999996</v>
      </c>
      <c r="P16" s="28">
        <v>3.9</v>
      </c>
      <c r="Q16" s="24">
        <v>3.7</v>
      </c>
    </row>
    <row r="17" spans="1:17" s="1" customFormat="1" ht="12.75" customHeight="1" x14ac:dyDescent="0.25">
      <c r="A17" s="4"/>
      <c r="B17" s="11" t="s">
        <v>16</v>
      </c>
      <c r="C17" s="23">
        <v>90953</v>
      </c>
      <c r="D17" s="23">
        <v>71973</v>
      </c>
      <c r="E17" s="23">
        <v>74060</v>
      </c>
      <c r="F17" s="23">
        <v>66033</v>
      </c>
      <c r="G17" s="23">
        <v>58440</v>
      </c>
      <c r="H17" s="23">
        <v>54956</v>
      </c>
      <c r="I17" s="23">
        <v>53896</v>
      </c>
      <c r="J17" s="23">
        <v>57804</v>
      </c>
      <c r="K17" s="23">
        <v>55027</v>
      </c>
      <c r="L17" s="23">
        <v>53523</v>
      </c>
      <c r="M17" s="23">
        <v>55321</v>
      </c>
      <c r="N17" s="23">
        <v>52374</v>
      </c>
      <c r="O17" s="23">
        <v>52732</v>
      </c>
      <c r="P17" s="23">
        <v>48943</v>
      </c>
      <c r="Q17" s="23">
        <v>51447</v>
      </c>
    </row>
    <row r="18" spans="1:17" s="3" customFormat="1" ht="24.95" customHeight="1" x14ac:dyDescent="0.25">
      <c r="A18" s="12"/>
      <c r="B18" s="13" t="s">
        <v>17</v>
      </c>
      <c r="C18" s="24">
        <v>8.8000000000000007</v>
      </c>
      <c r="D18" s="25">
        <v>7</v>
      </c>
      <c r="E18" s="24">
        <v>7.2</v>
      </c>
      <c r="F18" s="24">
        <v>6.4</v>
      </c>
      <c r="G18" s="24">
        <v>5.7</v>
      </c>
      <c r="H18" s="24">
        <v>5.3</v>
      </c>
      <c r="I18" s="24">
        <v>5.2</v>
      </c>
      <c r="J18" s="24">
        <v>5.6</v>
      </c>
      <c r="K18" s="24">
        <v>5.3</v>
      </c>
      <c r="L18" s="24">
        <v>5.2</v>
      </c>
      <c r="M18" s="25">
        <f>M17/10272503*1000</f>
        <v>5.3853476606431752</v>
      </c>
      <c r="N18" s="28">
        <f>N17/N34*1000</f>
        <v>5.1225563839176731</v>
      </c>
      <c r="O18" s="28">
        <f>O17/O34*1000</f>
        <v>5.1694116544489663</v>
      </c>
      <c r="P18" s="28">
        <f>P17/P34*1000</f>
        <v>4.7975567876219252</v>
      </c>
      <c r="Q18" s="28">
        <f>Q17/Q34*1000</f>
        <v>5.0404024797678986</v>
      </c>
    </row>
    <row r="19" spans="1:17" s="1" customFormat="1" ht="12.75" customHeight="1" x14ac:dyDescent="0.25">
      <c r="A19" s="4"/>
      <c r="B19" s="11" t="s">
        <v>18</v>
      </c>
      <c r="C19" s="23">
        <v>32055</v>
      </c>
      <c r="D19" s="23">
        <v>29366</v>
      </c>
      <c r="E19" s="23">
        <v>28572</v>
      </c>
      <c r="F19" s="23">
        <v>30227</v>
      </c>
      <c r="G19" s="23">
        <v>30939</v>
      </c>
      <c r="H19" s="23">
        <v>31135</v>
      </c>
      <c r="I19" s="23">
        <v>33113</v>
      </c>
      <c r="J19" s="23">
        <v>32465</v>
      </c>
      <c r="K19" s="23">
        <v>32363</v>
      </c>
      <c r="L19" s="23">
        <v>23657</v>
      </c>
      <c r="M19" s="23">
        <v>29704</v>
      </c>
      <c r="N19" s="23">
        <v>31586</v>
      </c>
      <c r="O19" s="23">
        <v>31758</v>
      </c>
      <c r="P19" s="23">
        <v>32842</v>
      </c>
      <c r="Q19" s="23">
        <v>33060</v>
      </c>
    </row>
    <row r="20" spans="1:17" s="3" customFormat="1" ht="24.95" customHeight="1" x14ac:dyDescent="0.25">
      <c r="A20" s="12"/>
      <c r="B20" s="13" t="s">
        <v>19</v>
      </c>
      <c r="C20" s="25">
        <v>3.09</v>
      </c>
      <c r="D20" s="25">
        <v>2.85</v>
      </c>
      <c r="E20" s="25">
        <v>2.77</v>
      </c>
      <c r="F20" s="25">
        <v>2.93</v>
      </c>
      <c r="G20" s="25">
        <v>2.99</v>
      </c>
      <c r="H20" s="25">
        <v>3.01</v>
      </c>
      <c r="I20" s="25">
        <v>3.21</v>
      </c>
      <c r="J20" s="25">
        <v>3.15</v>
      </c>
      <c r="K20" s="25">
        <v>3.14</v>
      </c>
      <c r="L20" s="25">
        <v>2.2999999999999998</v>
      </c>
      <c r="M20" s="25">
        <f>M19/10272503*1000</f>
        <v>2.8916029520750688</v>
      </c>
      <c r="N20" s="28">
        <f>N19/N34*1000</f>
        <v>3.0893394803227481</v>
      </c>
      <c r="O20" s="28">
        <f>O19/O34*1000</f>
        <v>3.1132931677537412</v>
      </c>
      <c r="P20" s="28">
        <f>P19/P34*1000</f>
        <v>3.219282839610961</v>
      </c>
      <c r="Q20" s="28">
        <f>Q19/Q34*1000</f>
        <v>3.2389780935939263</v>
      </c>
    </row>
    <row r="21" spans="1:17" s="3" customFormat="1" ht="24.95" customHeight="1" x14ac:dyDescent="0.25">
      <c r="A21" s="12"/>
      <c r="B21" s="13" t="s">
        <v>20</v>
      </c>
      <c r="C21" s="25">
        <f>C19/C17*100</f>
        <v>35.2434774004156</v>
      </c>
      <c r="D21" s="25">
        <v>40.801411640476289</v>
      </c>
      <c r="E21" s="25">
        <v>38.579530110721038</v>
      </c>
      <c r="F21" s="25">
        <v>45.77559704995987</v>
      </c>
      <c r="G21" s="25">
        <v>52.941478439425047</v>
      </c>
      <c r="H21" s="25">
        <f t="shared" ref="H21:N21" si="3">H19/H17*100</f>
        <v>56.654414440643421</v>
      </c>
      <c r="I21" s="25">
        <f t="shared" si="3"/>
        <v>61.438696749294941</v>
      </c>
      <c r="J21" s="25">
        <f t="shared" si="3"/>
        <v>56.16393329181372</v>
      </c>
      <c r="K21" s="25">
        <f t="shared" si="3"/>
        <v>58.81294637178113</v>
      </c>
      <c r="L21" s="25">
        <f t="shared" si="3"/>
        <v>44.199689852960411</v>
      </c>
      <c r="M21" s="25">
        <f t="shared" si="3"/>
        <v>53.693895627338627</v>
      </c>
      <c r="N21" s="28">
        <f t="shared" si="3"/>
        <v>60.30855004391492</v>
      </c>
      <c r="O21" s="30">
        <f>O19/O17*100</f>
        <v>60.225290146400667</v>
      </c>
      <c r="P21" s="30">
        <f>P19/P17*100</f>
        <v>67.102547861798428</v>
      </c>
      <c r="Q21" s="28">
        <f>Q19/Q17*100</f>
        <v>64.260306723424108</v>
      </c>
    </row>
    <row r="22" spans="1:17" s="1" customFormat="1" ht="12.75" customHeight="1" x14ac:dyDescent="0.25">
      <c r="A22" s="4"/>
      <c r="B22" s="11" t="s">
        <v>21</v>
      </c>
      <c r="C22" s="23">
        <v>12411</v>
      </c>
      <c r="D22" s="23">
        <v>14096</v>
      </c>
      <c r="E22" s="23">
        <v>19072</v>
      </c>
      <c r="F22" s="23">
        <v>12900</v>
      </c>
      <c r="G22" s="23">
        <v>10207</v>
      </c>
      <c r="H22" s="23">
        <v>10540</v>
      </c>
      <c r="I22" s="23">
        <v>10857</v>
      </c>
      <c r="J22" s="23">
        <v>12880</v>
      </c>
      <c r="K22" s="23">
        <v>10729</v>
      </c>
      <c r="L22" s="23">
        <v>9910</v>
      </c>
      <c r="M22" s="23">
        <v>7802</v>
      </c>
      <c r="N22" s="23">
        <v>12918</v>
      </c>
      <c r="O22" s="23">
        <v>44679</v>
      </c>
      <c r="P22" s="23">
        <v>60015</v>
      </c>
      <c r="Q22" s="23">
        <v>53453</v>
      </c>
    </row>
    <row r="23" spans="1:17" s="3" customFormat="1" ht="24.95" customHeight="1" x14ac:dyDescent="0.25">
      <c r="A23" s="12"/>
      <c r="B23" s="13" t="s">
        <v>22</v>
      </c>
      <c r="C23" s="25">
        <f t="shared" ref="C23:L23" si="4">C22/C32*1000</f>
        <v>1.1977299586512467</v>
      </c>
      <c r="D23" s="25">
        <v>1.3679318386426578</v>
      </c>
      <c r="E23" s="25">
        <v>1.8493974525015544</v>
      </c>
      <c r="F23" s="25">
        <v>1.2493103371133203</v>
      </c>
      <c r="G23" s="25">
        <v>0.98770922777047021</v>
      </c>
      <c r="H23" s="25">
        <f t="shared" si="4"/>
        <v>1.0200170112514457</v>
      </c>
      <c r="I23" s="25">
        <f t="shared" si="4"/>
        <v>1.0518978923675055</v>
      </c>
      <c r="J23" s="25">
        <f t="shared" si="4"/>
        <v>1.2493771302098324</v>
      </c>
      <c r="K23" s="25">
        <f t="shared" si="4"/>
        <v>1.0417389826805674</v>
      </c>
      <c r="L23" s="25">
        <f t="shared" si="4"/>
        <v>0.96310641567847832</v>
      </c>
      <c r="M23" s="25">
        <f>M22/10272503*1000</f>
        <v>0.75950330703237567</v>
      </c>
      <c r="N23" s="28">
        <f>N22/N34*1000</f>
        <v>1.2634739253722935</v>
      </c>
      <c r="O23" s="28">
        <f>O22/O34*1000</f>
        <v>4.3799617558432331</v>
      </c>
      <c r="P23" s="28">
        <f>P22/P34*1000</f>
        <v>5.8828713117121918</v>
      </c>
      <c r="Q23" s="28">
        <f>Q22/Q34*1000</f>
        <v>5.2369357542914745</v>
      </c>
    </row>
    <row r="24" spans="1:17" s="1" customFormat="1" ht="12.75" customHeight="1" x14ac:dyDescent="0.25">
      <c r="A24" s="4"/>
      <c r="B24" s="11" t="s">
        <v>23</v>
      </c>
      <c r="C24" s="23">
        <v>11787</v>
      </c>
      <c r="D24" s="23">
        <v>11220</v>
      </c>
      <c r="E24" s="23">
        <v>7291</v>
      </c>
      <c r="F24" s="23">
        <v>7424</v>
      </c>
      <c r="G24" s="23">
        <v>265</v>
      </c>
      <c r="H24" s="23">
        <v>541</v>
      </c>
      <c r="I24" s="23">
        <v>728</v>
      </c>
      <c r="J24" s="23">
        <v>805</v>
      </c>
      <c r="K24" s="23">
        <v>1241</v>
      </c>
      <c r="L24" s="23">
        <v>1136</v>
      </c>
      <c r="M24" s="23">
        <v>1263</v>
      </c>
      <c r="N24" s="23">
        <v>21469</v>
      </c>
      <c r="O24" s="23">
        <v>32389</v>
      </c>
      <c r="P24" s="23">
        <v>34226</v>
      </c>
      <c r="Q24" s="23">
        <v>34818</v>
      </c>
    </row>
    <row r="25" spans="1:17" s="3" customFormat="1" ht="24.95" customHeight="1" x14ac:dyDescent="0.25">
      <c r="A25" s="12"/>
      <c r="B25" s="13" t="s">
        <v>24</v>
      </c>
      <c r="C25" s="25">
        <f t="shared" ref="C25:L25" si="5">C24/C32*1000</f>
        <v>1.1375105166886024</v>
      </c>
      <c r="D25" s="25">
        <v>1.088833373266928</v>
      </c>
      <c r="E25" s="25">
        <v>0.70700276982953192</v>
      </c>
      <c r="F25" s="25">
        <v>0.71898294129684415</v>
      </c>
      <c r="G25" s="25">
        <v>2.5643474611460233E-2</v>
      </c>
      <c r="H25" s="25">
        <f t="shared" si="5"/>
        <v>5.2355711867839862E-2</v>
      </c>
      <c r="I25" s="25">
        <f t="shared" si="5"/>
        <v>7.0533449907298901E-2</v>
      </c>
      <c r="J25" s="25">
        <f t="shared" si="5"/>
        <v>7.8086070638114527E-2</v>
      </c>
      <c r="K25" s="25">
        <f t="shared" si="5"/>
        <v>0.12049567317611933</v>
      </c>
      <c r="L25" s="25">
        <f t="shared" si="5"/>
        <v>0.11040251142389015</v>
      </c>
      <c r="M25" s="25">
        <f>M24/10272503*1000</f>
        <v>0.12294958687283908</v>
      </c>
      <c r="N25" s="28">
        <f>N24/N34*1000</f>
        <v>2.0998236339849643</v>
      </c>
      <c r="O25" s="28">
        <f>O24/O34*1000</f>
        <v>3.1751512189173097</v>
      </c>
      <c r="P25" s="28">
        <f>P24/P34*1000</f>
        <v>3.3549471551222445</v>
      </c>
      <c r="Q25" s="28">
        <f>Q24/Q34*1000</f>
        <v>3.4112141337795925</v>
      </c>
    </row>
    <row r="26" spans="1:17" s="1" customFormat="1" ht="12.75" customHeight="1" x14ac:dyDescent="0.25">
      <c r="A26" s="4"/>
      <c r="B26" s="11" t="s">
        <v>25</v>
      </c>
      <c r="C26" s="23">
        <v>1398</v>
      </c>
      <c r="D26" s="23">
        <v>5064</v>
      </c>
      <c r="E26" s="23">
        <v>1368</v>
      </c>
      <c r="F26" s="23">
        <v>2840</v>
      </c>
      <c r="G26" s="23">
        <v>-10794</v>
      </c>
      <c r="H26" s="23">
        <v>-21816</v>
      </c>
      <c r="I26" s="23">
        <v>-22336</v>
      </c>
      <c r="J26" s="23">
        <v>-22087</v>
      </c>
      <c r="K26" s="23">
        <v>-18992</v>
      </c>
      <c r="L26" s="23">
        <v>-20297</v>
      </c>
      <c r="M26" s="23">
        <f>M3-M13</f>
        <v>-18091</v>
      </c>
      <c r="N26" s="23">
        <v>-17040</v>
      </c>
      <c r="O26" s="23">
        <v>-15457</v>
      </c>
      <c r="P26" s="23">
        <v>-17603</v>
      </c>
      <c r="Q26" s="23">
        <v>-9513</v>
      </c>
    </row>
    <row r="27" spans="1:17" s="3" customFormat="1" ht="24.95" customHeight="1" x14ac:dyDescent="0.25">
      <c r="A27" s="12"/>
      <c r="B27" s="13" t="s">
        <v>26</v>
      </c>
      <c r="C27" s="24">
        <v>0.1</v>
      </c>
      <c r="D27" s="24">
        <v>0.5</v>
      </c>
      <c r="E27" s="24">
        <v>0.1</v>
      </c>
      <c r="F27" s="24">
        <v>0.3</v>
      </c>
      <c r="G27" s="25">
        <v>-1</v>
      </c>
      <c r="H27" s="25">
        <v>-2.1</v>
      </c>
      <c r="I27" s="25">
        <v>-2.2000000000000002</v>
      </c>
      <c r="J27" s="25">
        <v>-2.1</v>
      </c>
      <c r="K27" s="25">
        <v>-1.8</v>
      </c>
      <c r="L27" s="25">
        <v>-2</v>
      </c>
      <c r="M27" s="25">
        <f>M26/10272503*1000</f>
        <v>-1.7611092447478478</v>
      </c>
      <c r="N27" s="28">
        <f>N26/N34*1000</f>
        <v>-1.6666353683498902</v>
      </c>
      <c r="O27" s="28">
        <f>O26/O34*1000</f>
        <v>-1.515277174065419</v>
      </c>
      <c r="P27" s="28">
        <f>P26/P34*1000</f>
        <v>-1.7255050187464755</v>
      </c>
      <c r="Q27" s="28">
        <f>Q26/Q34*1000</f>
        <v>-0.93201447684086569</v>
      </c>
    </row>
    <row r="28" spans="1:17" s="1" customFormat="1" ht="24.95" customHeight="1" x14ac:dyDescent="0.25">
      <c r="A28" s="4"/>
      <c r="B28" s="11" t="s">
        <v>27</v>
      </c>
      <c r="C28" s="23">
        <v>624</v>
      </c>
      <c r="D28" s="23">
        <v>2876</v>
      </c>
      <c r="E28" s="23">
        <v>11781</v>
      </c>
      <c r="F28" s="23">
        <v>5476</v>
      </c>
      <c r="G28" s="23">
        <v>9942</v>
      </c>
      <c r="H28" s="23">
        <v>9999</v>
      </c>
      <c r="I28" s="23">
        <v>10129</v>
      </c>
      <c r="J28" s="23">
        <v>12075</v>
      </c>
      <c r="K28" s="23">
        <v>9488</v>
      </c>
      <c r="L28" s="23">
        <v>8774</v>
      </c>
      <c r="M28" s="23">
        <v>6539</v>
      </c>
      <c r="N28" s="23">
        <v>-8551</v>
      </c>
      <c r="O28" s="23">
        <f>O22-O24</f>
        <v>12290</v>
      </c>
      <c r="P28" s="23">
        <f>P22-P24</f>
        <v>25789</v>
      </c>
      <c r="Q28" s="23">
        <v>18635</v>
      </c>
    </row>
    <row r="29" spans="1:17" s="3" customFormat="1" ht="24.95" customHeight="1" x14ac:dyDescent="0.25">
      <c r="A29" s="12"/>
      <c r="B29" s="13" t="s">
        <v>28</v>
      </c>
      <c r="C29" s="25">
        <f t="shared" ref="C29:L29" si="6">C23-C25</f>
        <v>6.0219441962644282E-2</v>
      </c>
      <c r="D29" s="25">
        <v>0.2790984653757298</v>
      </c>
      <c r="E29" s="25">
        <v>1.1423946826720224</v>
      </c>
      <c r="F29" s="25">
        <v>0.53032739581647614</v>
      </c>
      <c r="G29" s="25">
        <v>0.96206575315901</v>
      </c>
      <c r="H29" s="25">
        <f t="shared" si="6"/>
        <v>0.9676612993836059</v>
      </c>
      <c r="I29" s="25">
        <f t="shared" si="6"/>
        <v>0.9813644424602066</v>
      </c>
      <c r="J29" s="25">
        <f t="shared" si="6"/>
        <v>1.1712910595717179</v>
      </c>
      <c r="K29" s="25">
        <f t="shared" si="6"/>
        <v>0.9212433095044481</v>
      </c>
      <c r="L29" s="25">
        <f t="shared" si="6"/>
        <v>0.8527039042545882</v>
      </c>
      <c r="M29" s="25">
        <f>M28/10272503*1000</f>
        <v>0.6365537201595366</v>
      </c>
      <c r="N29" s="28">
        <f>N28/N34*1000</f>
        <v>-0.83634970861267088</v>
      </c>
      <c r="O29" s="28">
        <f>O28/O34*1000</f>
        <v>1.2048105369259234</v>
      </c>
      <c r="P29" s="28">
        <f>P28/P34*1000</f>
        <v>2.5279241565899482</v>
      </c>
      <c r="Q29" s="28">
        <f>Q28/Q34*1000</f>
        <v>1.8257216205118818</v>
      </c>
    </row>
    <row r="30" spans="1:17" s="1" customFormat="1" ht="12.75" customHeight="1" x14ac:dyDescent="0.25">
      <c r="A30" s="4"/>
      <c r="B30" s="11" t="s">
        <v>29</v>
      </c>
      <c r="C30" s="23">
        <v>2022</v>
      </c>
      <c r="D30" s="23">
        <v>7940</v>
      </c>
      <c r="E30" s="23">
        <v>13149</v>
      </c>
      <c r="F30" s="23">
        <v>8316</v>
      </c>
      <c r="G30" s="23">
        <v>-852</v>
      </c>
      <c r="H30" s="23">
        <f>H26+H28</f>
        <v>-11817</v>
      </c>
      <c r="I30" s="23">
        <f>I26+I28</f>
        <v>-12207</v>
      </c>
      <c r="J30" s="23">
        <f>J26+J28</f>
        <v>-10012</v>
      </c>
      <c r="K30" s="23">
        <f>K26+K28</f>
        <v>-9504</v>
      </c>
      <c r="L30" s="23">
        <f>L26+L28</f>
        <v>-11523</v>
      </c>
      <c r="M30" s="23">
        <v>-11552</v>
      </c>
      <c r="N30" s="23">
        <v>-25591</v>
      </c>
      <c r="O30" s="23">
        <f t="shared" ref="O30:Q31" si="7">O26+O28</f>
        <v>-3167</v>
      </c>
      <c r="P30" s="23">
        <f t="shared" si="7"/>
        <v>8186</v>
      </c>
      <c r="Q30" s="23">
        <f t="shared" si="7"/>
        <v>9122</v>
      </c>
    </row>
    <row r="31" spans="1:17" s="3" customFormat="1" ht="24.95" customHeight="1" x14ac:dyDescent="0.25">
      <c r="A31" s="12"/>
      <c r="B31" s="13" t="s">
        <v>30</v>
      </c>
      <c r="C31" s="24">
        <v>0.2</v>
      </c>
      <c r="D31" s="24">
        <v>0.8</v>
      </c>
      <c r="E31" s="24">
        <v>1.3</v>
      </c>
      <c r="F31" s="24">
        <v>0.8</v>
      </c>
      <c r="G31" s="24">
        <v>-0.1</v>
      </c>
      <c r="H31" s="24">
        <v>-1.1000000000000001</v>
      </c>
      <c r="I31" s="24">
        <v>-1.2</v>
      </c>
      <c r="J31" s="25">
        <v>-1</v>
      </c>
      <c r="K31" s="24">
        <v>-0.9</v>
      </c>
      <c r="L31" s="24">
        <v>-1.1000000000000001</v>
      </c>
      <c r="M31" s="25">
        <f>M30/10272503*1000</f>
        <v>-1.1245555245883112</v>
      </c>
      <c r="N31" s="28">
        <f>N30/N34*1000</f>
        <v>-2.502985076962561</v>
      </c>
      <c r="O31" s="28">
        <f t="shared" si="7"/>
        <v>-0.31046663713949552</v>
      </c>
      <c r="P31" s="28">
        <f t="shared" si="7"/>
        <v>0.80241913784347263</v>
      </c>
      <c r="Q31" s="28">
        <f t="shared" si="7"/>
        <v>0.89370714367101611</v>
      </c>
    </row>
    <row r="32" spans="1:17" s="1" customFormat="1" ht="12.75" customHeight="1" x14ac:dyDescent="0.25">
      <c r="A32" s="4"/>
      <c r="B32" s="11" t="s">
        <v>31</v>
      </c>
      <c r="C32" s="23">
        <v>10362102</v>
      </c>
      <c r="D32" s="23">
        <v>10304607</v>
      </c>
      <c r="E32" s="23">
        <v>10312548</v>
      </c>
      <c r="F32" s="23">
        <v>10325697</v>
      </c>
      <c r="G32" s="23">
        <v>10334013</v>
      </c>
      <c r="H32" s="23">
        <v>10333161</v>
      </c>
      <c r="I32" s="23">
        <v>10321344</v>
      </c>
      <c r="J32" s="23">
        <v>10309137</v>
      </c>
      <c r="K32" s="23">
        <v>10299125</v>
      </c>
      <c r="L32" s="23">
        <v>10289621</v>
      </c>
      <c r="M32" s="23">
        <v>10278098</v>
      </c>
      <c r="N32" s="23">
        <v>10232027</v>
      </c>
      <c r="O32" s="23">
        <v>10206436</v>
      </c>
      <c r="P32" s="23">
        <v>10203269</v>
      </c>
      <c r="Q32" s="23">
        <v>10211455</v>
      </c>
    </row>
    <row r="33" spans="1:21" s="1" customFormat="1" ht="12.75" customHeight="1" x14ac:dyDescent="0.25">
      <c r="A33" s="4"/>
      <c r="B33" s="11" t="s">
        <v>32</v>
      </c>
      <c r="C33" s="23">
        <v>10364124</v>
      </c>
      <c r="D33" s="23">
        <v>10312548</v>
      </c>
      <c r="E33" s="23">
        <v>10325697</v>
      </c>
      <c r="F33" s="23">
        <v>10334013</v>
      </c>
      <c r="G33" s="23">
        <v>10333161</v>
      </c>
      <c r="H33" s="23">
        <v>10321344</v>
      </c>
      <c r="I33" s="23">
        <v>10309137</v>
      </c>
      <c r="J33" s="23">
        <v>10299125</v>
      </c>
      <c r="K33" s="23">
        <v>10289621</v>
      </c>
      <c r="L33" s="23">
        <v>10278098</v>
      </c>
      <c r="M33" s="23">
        <v>10266546</v>
      </c>
      <c r="N33" s="23">
        <v>10206436</v>
      </c>
      <c r="O33" s="23">
        <v>10203269</v>
      </c>
      <c r="P33" s="23">
        <v>10211455</v>
      </c>
      <c r="Q33" s="23">
        <v>10220577</v>
      </c>
    </row>
    <row r="34" spans="1:21" s="1" customFormat="1" ht="12.75" customHeight="1" x14ac:dyDescent="0.25">
      <c r="A34" s="4"/>
      <c r="B34" s="11" t="s">
        <v>33</v>
      </c>
      <c r="C34" s="23">
        <v>10362740</v>
      </c>
      <c r="D34" s="23">
        <v>10308682</v>
      </c>
      <c r="E34" s="23">
        <v>10317807</v>
      </c>
      <c r="F34" s="23">
        <v>10330607</v>
      </c>
      <c r="G34" s="23">
        <v>10336162</v>
      </c>
      <c r="H34" s="23">
        <v>10330759</v>
      </c>
      <c r="I34" s="23">
        <v>10315353</v>
      </c>
      <c r="J34" s="23">
        <v>10303642</v>
      </c>
      <c r="K34" s="23">
        <v>10294943</v>
      </c>
      <c r="L34" s="23">
        <v>10282784</v>
      </c>
      <c r="M34" s="23">
        <v>10272503</v>
      </c>
      <c r="N34" s="23">
        <v>10224192</v>
      </c>
      <c r="O34" s="23">
        <v>10200774</v>
      </c>
      <c r="P34" s="23">
        <v>10201651</v>
      </c>
      <c r="Q34" s="23">
        <v>10206923</v>
      </c>
    </row>
    <row r="35" spans="1:21" s="1" customFormat="1" ht="9.9499999999999993" customHeight="1" x14ac:dyDescent="0.25">
      <c r="A35" s="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4"/>
      <c r="U35" s="16"/>
    </row>
    <row r="36" spans="1:21" s="1" customFormat="1" ht="12.75" customHeight="1" x14ac:dyDescent="0.25">
      <c r="A36" s="4"/>
      <c r="B36" s="17" t="s">
        <v>34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4"/>
      <c r="U36" s="16"/>
    </row>
    <row r="37" spans="1:21" s="1" customFormat="1" ht="12.75" customHeight="1" x14ac:dyDescent="0.15">
      <c r="A37" s="4"/>
      <c r="B37" s="6" t="s">
        <v>37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4"/>
      <c r="U37" s="16"/>
    </row>
    <row r="38" spans="1:21" s="1" customFormat="1" ht="12.75" customHeight="1" x14ac:dyDescent="0.15">
      <c r="A38" s="4"/>
      <c r="B38" s="18" t="s">
        <v>41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37"/>
      <c r="P38" s="37"/>
      <c r="Q38" s="15"/>
      <c r="R38" s="15"/>
      <c r="S38" s="15"/>
      <c r="T38" s="4"/>
      <c r="U38" s="16"/>
    </row>
    <row r="39" spans="1:21" s="1" customFormat="1" ht="9.9499999999999993" customHeight="1" x14ac:dyDescent="0.25">
      <c r="A39" s="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4"/>
      <c r="U39" s="16"/>
    </row>
    <row r="40" spans="1:21" s="1" customFormat="1" ht="9.9499999999999993" customHeight="1" x14ac:dyDescent="0.25">
      <c r="A40" s="4"/>
      <c r="B40" s="14"/>
      <c r="C40" s="15"/>
      <c r="D40" s="15"/>
      <c r="E40" s="15"/>
      <c r="F40" s="15"/>
      <c r="G40" s="15"/>
      <c r="H40" s="4"/>
      <c r="I40" s="16"/>
    </row>
    <row r="41" spans="1:21" s="1" customFormat="1" ht="15.75" customHeight="1" x14ac:dyDescent="0.25">
      <c r="A41" s="4"/>
      <c r="B41" s="19" t="s">
        <v>0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4"/>
      <c r="U41" s="16"/>
    </row>
    <row r="42" spans="1:21" s="1" customFormat="1" ht="12.75" customHeight="1" x14ac:dyDescent="0.25">
      <c r="A42" s="4"/>
      <c r="B42" s="8" t="s">
        <v>1</v>
      </c>
      <c r="C42" s="10">
        <f>Q2+1</f>
        <v>2005</v>
      </c>
      <c r="D42" s="10">
        <f>C42+1</f>
        <v>2006</v>
      </c>
      <c r="E42" s="10">
        <f>D42+1</f>
        <v>2007</v>
      </c>
      <c r="F42" s="10">
        <f>E42+1</f>
        <v>2008</v>
      </c>
      <c r="G42" s="10">
        <f>F42+1</f>
        <v>2009</v>
      </c>
      <c r="H42" s="10">
        <v>2010</v>
      </c>
      <c r="I42" s="10" t="s">
        <v>36</v>
      </c>
      <c r="J42" s="10">
        <v>2012</v>
      </c>
      <c r="K42" s="32">
        <v>2013</v>
      </c>
      <c r="L42" s="32">
        <v>2014</v>
      </c>
      <c r="M42" s="10">
        <v>2015</v>
      </c>
      <c r="N42" s="10">
        <v>2016</v>
      </c>
      <c r="O42" s="10">
        <v>2017</v>
      </c>
      <c r="P42" s="10">
        <v>2018</v>
      </c>
      <c r="Q42" s="10">
        <v>2019</v>
      </c>
      <c r="R42" s="4"/>
      <c r="S42" s="16"/>
    </row>
    <row r="43" spans="1:21" s="1" customFormat="1" ht="12.75" customHeight="1" x14ac:dyDescent="0.25">
      <c r="A43" s="4"/>
      <c r="B43" s="11" t="s">
        <v>2</v>
      </c>
      <c r="C43" s="23">
        <v>102211</v>
      </c>
      <c r="D43" s="23">
        <v>105831</v>
      </c>
      <c r="E43" s="23">
        <v>114632</v>
      </c>
      <c r="F43" s="23">
        <v>119570</v>
      </c>
      <c r="G43" s="23">
        <v>118348</v>
      </c>
      <c r="H43" s="23">
        <v>117153</v>
      </c>
      <c r="I43" s="23">
        <v>108673</v>
      </c>
      <c r="J43" s="23">
        <v>108576</v>
      </c>
      <c r="K43" s="33">
        <v>106751</v>
      </c>
      <c r="L43" s="33">
        <v>109860</v>
      </c>
      <c r="M43" s="23">
        <v>110764</v>
      </c>
      <c r="N43" s="23">
        <v>112663</v>
      </c>
      <c r="O43" s="23">
        <v>114405</v>
      </c>
      <c r="P43" s="23">
        <v>114036</v>
      </c>
      <c r="Q43" s="23">
        <v>112231</v>
      </c>
      <c r="R43" s="4"/>
      <c r="S43" s="16"/>
    </row>
    <row r="44" spans="1:21" s="1" customFormat="1" ht="24.95" customHeight="1" x14ac:dyDescent="0.25">
      <c r="A44" s="4"/>
      <c r="B44" s="13" t="s">
        <v>3</v>
      </c>
      <c r="C44" s="28">
        <f>C43/C74*1000</f>
        <v>9.9873051756814384</v>
      </c>
      <c r="D44" s="28">
        <f>D43/D74*1000</f>
        <v>10.308235036057539</v>
      </c>
      <c r="E44" s="28">
        <f>E43/E74*1000</f>
        <v>11.104858433689129</v>
      </c>
      <c r="F44" s="28">
        <f>F43/F74*1000</f>
        <v>11.46438456667752</v>
      </c>
      <c r="G44" s="28">
        <v>11.28037842472739</v>
      </c>
      <c r="H44" s="28">
        <v>11.139131751873851</v>
      </c>
      <c r="I44" s="28">
        <v>10.353090960639715</v>
      </c>
      <c r="J44" s="28">
        <v>10.331434504684715</v>
      </c>
      <c r="K44" s="34">
        <f t="shared" ref="K44:P44" si="8">K43/K74*1000</f>
        <v>10.156393677730325</v>
      </c>
      <c r="L44" s="34">
        <f t="shared" si="8"/>
        <v>10.438219961399678</v>
      </c>
      <c r="M44" s="28">
        <f t="shared" si="8"/>
        <v>10.505985900330288</v>
      </c>
      <c r="N44" s="28">
        <f t="shared" si="8"/>
        <v>10.663508903310124</v>
      </c>
      <c r="O44" s="28">
        <f t="shared" si="8"/>
        <v>10.803599707862277</v>
      </c>
      <c r="P44" s="28">
        <f t="shared" si="8"/>
        <v>10.731355685775938</v>
      </c>
      <c r="Q44" s="28">
        <f>Q43/Q74*1000</f>
        <v>10.519035695232425</v>
      </c>
      <c r="R44" s="4"/>
      <c r="S44" s="16"/>
    </row>
    <row r="45" spans="1:21" s="1" customFormat="1" ht="24.95" customHeight="1" x14ac:dyDescent="0.25">
      <c r="A45" s="4"/>
      <c r="B45" s="11" t="s">
        <v>4</v>
      </c>
      <c r="C45" s="23">
        <v>32409</v>
      </c>
      <c r="D45" s="23">
        <v>35259</v>
      </c>
      <c r="E45" s="23">
        <v>39537</v>
      </c>
      <c r="F45" s="23">
        <v>43457</v>
      </c>
      <c r="G45" s="23">
        <v>45954</v>
      </c>
      <c r="H45" s="23">
        <v>47164</v>
      </c>
      <c r="I45" s="23">
        <v>45421</v>
      </c>
      <c r="J45" s="23">
        <v>47088</v>
      </c>
      <c r="K45" s="33">
        <v>48000</v>
      </c>
      <c r="L45" s="33">
        <v>51266</v>
      </c>
      <c r="M45" s="23">
        <v>52979</v>
      </c>
      <c r="N45" s="23">
        <v>54733</v>
      </c>
      <c r="O45" s="23">
        <v>56091</v>
      </c>
      <c r="P45" s="23">
        <v>55338</v>
      </c>
      <c r="Q45" s="23">
        <v>54093</v>
      </c>
      <c r="R45" s="4"/>
      <c r="S45" s="16"/>
    </row>
    <row r="46" spans="1:21" s="1" customFormat="1" ht="36.75" customHeight="1" x14ac:dyDescent="0.25">
      <c r="A46" s="4"/>
      <c r="B46" s="13" t="s">
        <v>5</v>
      </c>
      <c r="C46" s="28">
        <f>C45/C43*100</f>
        <v>31.707937501834436</v>
      </c>
      <c r="D46" s="28">
        <f>D45/D43*100</f>
        <v>33.316325084332568</v>
      </c>
      <c r="E46" s="28">
        <f>E45/E43*100</f>
        <v>34.490369181380416</v>
      </c>
      <c r="F46" s="28">
        <f>F45/F43*100</f>
        <v>36.344400769423771</v>
      </c>
      <c r="G46" s="28">
        <v>38.829553520127078</v>
      </c>
      <c r="H46" s="28">
        <v>40.258465425554618</v>
      </c>
      <c r="I46" s="28">
        <v>41.796030292712999</v>
      </c>
      <c r="J46" s="28">
        <v>43.368700265251988</v>
      </c>
      <c r="K46" s="34">
        <f t="shared" ref="K46:P46" si="9">K45/K43*100</f>
        <v>44.964449981733189</v>
      </c>
      <c r="L46" s="34">
        <f t="shared" si="9"/>
        <v>46.664846167849987</v>
      </c>
      <c r="M46" s="28">
        <f t="shared" si="9"/>
        <v>47.830522552453864</v>
      </c>
      <c r="N46" s="28">
        <f t="shared" si="9"/>
        <v>48.581166842707901</v>
      </c>
      <c r="O46" s="28">
        <f t="shared" si="9"/>
        <v>49.028451553690836</v>
      </c>
      <c r="P46" s="28">
        <f t="shared" si="9"/>
        <v>48.526781016521099</v>
      </c>
      <c r="Q46" s="28">
        <f>Q45/Q43*100</f>
        <v>48.197913232529338</v>
      </c>
      <c r="R46" s="4"/>
      <c r="S46" s="16"/>
    </row>
    <row r="47" spans="1:21" s="1" customFormat="1" ht="12.75" customHeight="1" x14ac:dyDescent="0.25">
      <c r="A47" s="4"/>
      <c r="B47" s="11" t="s">
        <v>6</v>
      </c>
      <c r="C47" s="23">
        <v>40023</v>
      </c>
      <c r="D47" s="23">
        <v>39959</v>
      </c>
      <c r="E47" s="23">
        <v>40917</v>
      </c>
      <c r="F47" s="23">
        <v>41446</v>
      </c>
      <c r="G47" s="23">
        <v>40528</v>
      </c>
      <c r="H47" s="23">
        <v>39273</v>
      </c>
      <c r="I47" s="23">
        <v>38864</v>
      </c>
      <c r="J47" s="23">
        <v>37733</v>
      </c>
      <c r="K47" s="33">
        <v>37443</v>
      </c>
      <c r="L47" s="33">
        <v>36956</v>
      </c>
      <c r="M47" s="23">
        <v>35742</v>
      </c>
      <c r="N47" s="23">
        <v>35899</v>
      </c>
      <c r="O47" s="23">
        <v>34962</v>
      </c>
      <c r="P47" s="23">
        <v>32952</v>
      </c>
      <c r="Q47" s="23">
        <v>31777</v>
      </c>
      <c r="R47" s="4"/>
      <c r="S47" s="16"/>
    </row>
    <row r="48" spans="1:21" s="1" customFormat="1" ht="24.95" customHeight="1" x14ac:dyDescent="0.25">
      <c r="A48" s="4"/>
      <c r="B48" s="13" t="s">
        <v>7</v>
      </c>
      <c r="C48" s="28">
        <f>C47/C74*1000</f>
        <v>3.9107524145766916</v>
      </c>
      <c r="D48" s="28">
        <f>D47/D74*1000</f>
        <v>3.8921182243938279</v>
      </c>
      <c r="E48" s="28">
        <f>E47/E74*1000</f>
        <v>3.9637927675627926</v>
      </c>
      <c r="F48" s="28">
        <f>F47/F74*1000</f>
        <v>3.9738469745798817</v>
      </c>
      <c r="G48" s="28">
        <v>3.8629396085895125</v>
      </c>
      <c r="H48" s="28">
        <v>3.734152102731827</v>
      </c>
      <c r="I48" s="28">
        <v>3.7025068516954707</v>
      </c>
      <c r="J48" s="28">
        <v>3.5904437275757841</v>
      </c>
      <c r="K48" s="34">
        <f t="shared" ref="K48:P48" si="10">K47/K74*1000</f>
        <v>3.5623633359430502</v>
      </c>
      <c r="L48" s="34">
        <f t="shared" si="10"/>
        <v>3.5113313025076147</v>
      </c>
      <c r="M48" s="28">
        <f t="shared" si="10"/>
        <v>3.3901353151710407</v>
      </c>
      <c r="N48" s="28">
        <f t="shared" si="10"/>
        <v>3.3978263149386234</v>
      </c>
      <c r="O48" s="28">
        <f t="shared" si="10"/>
        <v>3.3015642059899561</v>
      </c>
      <c r="P48" s="28">
        <f t="shared" si="10"/>
        <v>3.1009473548501236</v>
      </c>
      <c r="Q48" s="28">
        <f>Q47/Q74*1000</f>
        <v>2.9783517681157683</v>
      </c>
      <c r="R48" s="4"/>
      <c r="S48" s="16"/>
    </row>
    <row r="49" spans="1:19" s="1" customFormat="1" ht="24.95" customHeight="1" x14ac:dyDescent="0.25">
      <c r="A49" s="4"/>
      <c r="B49" s="13" t="s">
        <v>8</v>
      </c>
      <c r="C49" s="28">
        <f>C47/C43*100</f>
        <v>39.15723356585886</v>
      </c>
      <c r="D49" s="28">
        <f>D47/D43*100</f>
        <v>37.757367878976858</v>
      </c>
      <c r="E49" s="28">
        <f>E47/E43*100</f>
        <v>35.69422150882825</v>
      </c>
      <c r="F49" s="28">
        <f>F47/F43*100</f>
        <v>34.662540771096431</v>
      </c>
      <c r="G49" s="28">
        <v>34.244769662351707</v>
      </c>
      <c r="H49" s="28">
        <v>33.522829120893185</v>
      </c>
      <c r="I49" s="28">
        <v>35.762332870170141</v>
      </c>
      <c r="J49" s="28">
        <v>34.752615679339819</v>
      </c>
      <c r="K49" s="34">
        <f t="shared" ref="K49:P49" si="11">K47/K43*100</f>
        <v>35.075081263875745</v>
      </c>
      <c r="L49" s="34">
        <f t="shared" si="11"/>
        <v>33.639177134534862</v>
      </c>
      <c r="M49" s="28">
        <f t="shared" si="11"/>
        <v>32.268607128669963</v>
      </c>
      <c r="N49" s="28">
        <f t="shared" si="11"/>
        <v>31.86405474734385</v>
      </c>
      <c r="O49" s="28">
        <f t="shared" si="11"/>
        <v>30.55985315327127</v>
      </c>
      <c r="P49" s="28">
        <f t="shared" si="11"/>
        <v>28.89613806166474</v>
      </c>
      <c r="Q49" s="28">
        <f>Q47/Q43*100</f>
        <v>28.313923960403098</v>
      </c>
      <c r="R49" s="4"/>
      <c r="S49" s="16"/>
    </row>
    <row r="50" spans="1:19" s="1" customFormat="1" ht="24.95" customHeight="1" x14ac:dyDescent="0.25">
      <c r="A50" s="4"/>
      <c r="B50" s="11" t="s">
        <v>9</v>
      </c>
      <c r="C50" s="23">
        <v>26453</v>
      </c>
      <c r="D50" s="23">
        <v>25352</v>
      </c>
      <c r="E50" s="23">
        <v>25414</v>
      </c>
      <c r="F50" s="23">
        <v>25760</v>
      </c>
      <c r="G50" s="23">
        <v>24636</v>
      </c>
      <c r="H50" s="23">
        <v>23998</v>
      </c>
      <c r="I50" s="23">
        <v>24055</v>
      </c>
      <c r="J50" s="23">
        <v>23032</v>
      </c>
      <c r="K50" s="33">
        <v>22542</v>
      </c>
      <c r="L50" s="33">
        <v>21893</v>
      </c>
      <c r="M50" s="23">
        <v>20393</v>
      </c>
      <c r="N50" s="23">
        <v>20300</v>
      </c>
      <c r="O50" s="23">
        <v>19389</v>
      </c>
      <c r="P50" s="23">
        <v>18298</v>
      </c>
      <c r="Q50" s="23">
        <v>17744</v>
      </c>
      <c r="R50" s="4"/>
      <c r="S50" s="16"/>
    </row>
    <row r="51" spans="1:19" s="1" customFormat="1" ht="24.95" customHeight="1" x14ac:dyDescent="0.25">
      <c r="A51" s="4"/>
      <c r="B51" s="13" t="s">
        <v>10</v>
      </c>
      <c r="C51" s="28">
        <f>C50/C43*100</f>
        <v>25.880776041717624</v>
      </c>
      <c r="D51" s="28">
        <f>D50/D43*100</f>
        <v>23.955173814855758</v>
      </c>
      <c r="E51" s="28">
        <f>E50/E43*100</f>
        <v>22.170074673738572</v>
      </c>
      <c r="F51" s="28">
        <f>F50/F43*100</f>
        <v>21.543865518106546</v>
      </c>
      <c r="G51" s="28">
        <v>20.816574847061208</v>
      </c>
      <c r="H51" s="28">
        <v>20.48432391829488</v>
      </c>
      <c r="I51" s="28">
        <v>22.135212978384693</v>
      </c>
      <c r="J51" s="28">
        <v>21.212791040377247</v>
      </c>
      <c r="K51" s="34">
        <f t="shared" ref="K51:P51" si="12">K50/K43*100</f>
        <v>21.116429822671449</v>
      </c>
      <c r="L51" s="34">
        <f t="shared" si="12"/>
        <v>19.928090296741306</v>
      </c>
      <c r="M51" s="28">
        <f t="shared" si="12"/>
        <v>18.411216640785817</v>
      </c>
      <c r="N51" s="28">
        <f t="shared" si="12"/>
        <v>18.018337874901256</v>
      </c>
      <c r="O51" s="28">
        <f t="shared" si="12"/>
        <v>16.947685852891045</v>
      </c>
      <c r="P51" s="28">
        <f t="shared" si="12"/>
        <v>16.0458100950577</v>
      </c>
      <c r="Q51" s="28">
        <f>Q50/Q43*100</f>
        <v>15.810248505314931</v>
      </c>
      <c r="R51" s="4"/>
      <c r="S51" s="16"/>
    </row>
    <row r="52" spans="1:19" s="1" customFormat="1" ht="12.75" customHeight="1" x14ac:dyDescent="0.25">
      <c r="A52" s="4"/>
      <c r="B52" s="13" t="s">
        <v>11</v>
      </c>
      <c r="C52" s="28">
        <f>C50/C47*100</f>
        <v>66.094495664992621</v>
      </c>
      <c r="D52" s="28">
        <f>D50/D47*100</f>
        <v>63.445031156935862</v>
      </c>
      <c r="E52" s="28">
        <f>E50/E47*100</f>
        <v>62.11110296453797</v>
      </c>
      <c r="F52" s="28">
        <f>F50/F47*100</f>
        <v>62.153163152053267</v>
      </c>
      <c r="G52" s="28">
        <v>60.78760363205685</v>
      </c>
      <c r="H52" s="28">
        <v>61.105594174114529</v>
      </c>
      <c r="I52" s="28">
        <v>61.895327295183201</v>
      </c>
      <c r="J52" s="28">
        <v>61.039408475339883</v>
      </c>
      <c r="K52" s="34">
        <f t="shared" ref="K52:P52" si="13">K50/K47*100</f>
        <v>60.203509334187963</v>
      </c>
      <c r="L52" s="34">
        <f t="shared" si="13"/>
        <v>59.240718692499186</v>
      </c>
      <c r="M52" s="28">
        <f t="shared" si="13"/>
        <v>57.056124447428793</v>
      </c>
      <c r="N52" s="28">
        <f t="shared" si="13"/>
        <v>56.547536143068058</v>
      </c>
      <c r="O52" s="28">
        <f t="shared" si="13"/>
        <v>55.457353698301013</v>
      </c>
      <c r="P52" s="28">
        <f t="shared" si="13"/>
        <v>55.529254673464436</v>
      </c>
      <c r="Q52" s="28">
        <f>Q50/Q47*100</f>
        <v>55.839128929729057</v>
      </c>
      <c r="R52" s="4"/>
      <c r="S52" s="16"/>
    </row>
    <row r="53" spans="1:19" s="1" customFormat="1" ht="12.75" customHeight="1" x14ac:dyDescent="0.25">
      <c r="A53" s="4"/>
      <c r="B53" s="11" t="s">
        <v>12</v>
      </c>
      <c r="C53" s="23">
        <v>107938</v>
      </c>
      <c r="D53" s="23">
        <v>104441</v>
      </c>
      <c r="E53" s="23">
        <v>104636</v>
      </c>
      <c r="F53" s="23">
        <v>104948</v>
      </c>
      <c r="G53" s="23">
        <v>107421</v>
      </c>
      <c r="H53" s="23">
        <v>106844</v>
      </c>
      <c r="I53" s="23">
        <v>106848</v>
      </c>
      <c r="J53" s="23">
        <v>108189</v>
      </c>
      <c r="K53" s="33">
        <v>109160</v>
      </c>
      <c r="L53" s="33">
        <v>105665</v>
      </c>
      <c r="M53" s="23">
        <v>111173</v>
      </c>
      <c r="N53" s="23">
        <v>107750</v>
      </c>
      <c r="O53" s="23">
        <v>111443</v>
      </c>
      <c r="P53" s="23">
        <v>112920</v>
      </c>
      <c r="Q53" s="23">
        <v>112362</v>
      </c>
      <c r="R53" s="4"/>
      <c r="S53" s="16"/>
    </row>
    <row r="54" spans="1:19" s="1" customFormat="1" ht="24.95" customHeight="1" x14ac:dyDescent="0.25">
      <c r="A54" s="4"/>
      <c r="B54" s="13" t="s">
        <v>13</v>
      </c>
      <c r="C54" s="28">
        <f>C53/C74*1000</f>
        <v>10.546905382519524</v>
      </c>
      <c r="D54" s="28">
        <f>D53/D74*1000</f>
        <v>10.172845153129854</v>
      </c>
      <c r="E54" s="28">
        <f>E53/E74*1000</f>
        <v>10.136506098362549</v>
      </c>
      <c r="F54" s="28">
        <f>F53/F74*1000</f>
        <v>10.062425621005875</v>
      </c>
      <c r="G54" s="28">
        <v>10.238867836910137</v>
      </c>
      <c r="H54" s="28">
        <v>10.158932275718161</v>
      </c>
      <c r="I54" s="28">
        <v>10.179226330021553</v>
      </c>
      <c r="J54" s="28">
        <v>10.29460992878108</v>
      </c>
      <c r="K54" s="34">
        <f t="shared" ref="K54:P54" si="14">K53/K74*1000</f>
        <v>10.385588274217968</v>
      </c>
      <c r="L54" s="34">
        <f t="shared" si="14"/>
        <v>10.039636921730358</v>
      </c>
      <c r="M54" s="28">
        <f t="shared" si="14"/>
        <v>10.544779626028484</v>
      </c>
      <c r="N54" s="28">
        <f t="shared" si="14"/>
        <v>10.198495374095009</v>
      </c>
      <c r="O54" s="28">
        <f t="shared" si="14"/>
        <v>10.523889360109225</v>
      </c>
      <c r="P54" s="28">
        <f t="shared" si="14"/>
        <v>10.626334526270819</v>
      </c>
      <c r="Q54" s="28">
        <f>Q53/Q74*1000</f>
        <v>10.531313886428045</v>
      </c>
      <c r="R54" s="4"/>
      <c r="S54" s="16"/>
    </row>
    <row r="55" spans="1:19" s="1" customFormat="1" ht="24.95" customHeight="1" x14ac:dyDescent="0.25">
      <c r="A55" s="4"/>
      <c r="B55" s="11" t="s">
        <v>14</v>
      </c>
      <c r="C55" s="29">
        <v>347</v>
      </c>
      <c r="D55" s="29">
        <v>352</v>
      </c>
      <c r="E55" s="29">
        <v>360</v>
      </c>
      <c r="F55" s="29">
        <v>338</v>
      </c>
      <c r="G55" s="29">
        <v>341</v>
      </c>
      <c r="H55" s="29">
        <v>313</v>
      </c>
      <c r="I55" s="29">
        <v>298</v>
      </c>
      <c r="J55" s="29">
        <v>285</v>
      </c>
      <c r="K55" s="35">
        <v>265</v>
      </c>
      <c r="L55" s="35">
        <v>263</v>
      </c>
      <c r="M55" s="23">
        <v>272</v>
      </c>
      <c r="N55" s="23">
        <v>317</v>
      </c>
      <c r="O55" s="23">
        <v>304</v>
      </c>
      <c r="P55" s="23">
        <v>292</v>
      </c>
      <c r="Q55" s="29">
        <v>288</v>
      </c>
      <c r="R55" s="4"/>
      <c r="S55" s="16"/>
    </row>
    <row r="56" spans="1:19" s="1" customFormat="1" ht="24.95" customHeight="1" x14ac:dyDescent="0.25">
      <c r="A56" s="4"/>
      <c r="B56" s="13" t="s">
        <v>15</v>
      </c>
      <c r="C56" s="24">
        <v>3.4</v>
      </c>
      <c r="D56" s="24">
        <v>3.3</v>
      </c>
      <c r="E56" s="24">
        <v>3.1</v>
      </c>
      <c r="F56" s="24">
        <v>2.8</v>
      </c>
      <c r="G56" s="25">
        <v>2.881333017879474</v>
      </c>
      <c r="H56" s="25">
        <v>2.6717198876682628</v>
      </c>
      <c r="I56" s="25">
        <v>2.6717198876682628</v>
      </c>
      <c r="J56" s="25">
        <v>2.6248894783377539</v>
      </c>
      <c r="K56" s="36">
        <v>2.4824123427415197</v>
      </c>
      <c r="L56" s="36">
        <v>2.3939559439286362</v>
      </c>
      <c r="M56" s="28">
        <v>2.5</v>
      </c>
      <c r="N56" s="28">
        <v>2.8137010376077329</v>
      </c>
      <c r="O56" s="28">
        <v>2.6572265198199378</v>
      </c>
      <c r="P56" s="28">
        <v>2.560594899856186</v>
      </c>
      <c r="Q56" s="36">
        <v>2.566135916101612</v>
      </c>
      <c r="R56" s="4"/>
      <c r="S56" s="16"/>
    </row>
    <row r="57" spans="1:19" s="1" customFormat="1" ht="12.75" customHeight="1" x14ac:dyDescent="0.25">
      <c r="A57" s="4"/>
      <c r="B57" s="11" t="s">
        <v>16</v>
      </c>
      <c r="C57" s="23">
        <v>51829</v>
      </c>
      <c r="D57" s="23">
        <v>52860</v>
      </c>
      <c r="E57" s="23">
        <v>57157</v>
      </c>
      <c r="F57" s="23">
        <v>52457</v>
      </c>
      <c r="G57" s="23">
        <v>47862</v>
      </c>
      <c r="H57" s="23">
        <v>46746</v>
      </c>
      <c r="I57" s="23">
        <v>45137</v>
      </c>
      <c r="J57" s="23">
        <v>45206</v>
      </c>
      <c r="K57" s="33">
        <v>43499</v>
      </c>
      <c r="L57" s="33">
        <v>45575</v>
      </c>
      <c r="M57" s="23">
        <v>48191</v>
      </c>
      <c r="N57" s="23">
        <v>50768</v>
      </c>
      <c r="O57" s="23">
        <v>52567</v>
      </c>
      <c r="P57" s="23">
        <v>54470</v>
      </c>
      <c r="Q57" s="23">
        <v>54870</v>
      </c>
      <c r="R57" s="4"/>
      <c r="S57" s="16"/>
    </row>
    <row r="58" spans="1:19" s="1" customFormat="1" ht="24.95" customHeight="1" x14ac:dyDescent="0.25">
      <c r="A58" s="4"/>
      <c r="B58" s="13" t="s">
        <v>17</v>
      </c>
      <c r="C58" s="28">
        <f>C57/C74*1000</f>
        <v>5.0643476724657157</v>
      </c>
      <c r="D58" s="28">
        <f>D57/D74*1000</f>
        <v>5.1487116629910092</v>
      </c>
      <c r="E58" s="28">
        <f>E57/E74*1000</f>
        <v>5.5370262535275447</v>
      </c>
      <c r="F58" s="28">
        <f>F57/F74*1000</f>
        <v>5.029582848659385</v>
      </c>
      <c r="G58" s="28">
        <v>4.5619822233100873</v>
      </c>
      <c r="H58" s="28">
        <v>4.4446992639803931</v>
      </c>
      <c r="I58" s="28">
        <v>4.3001248395681984</v>
      </c>
      <c r="J58" s="28">
        <v>4.3015291428932469</v>
      </c>
      <c r="K58" s="34">
        <f t="shared" ref="K58:P58" si="15">K57/K74*1000</f>
        <v>4.1385370496537863</v>
      </c>
      <c r="L58" s="34">
        <f t="shared" si="15"/>
        <v>4.3302555501619366</v>
      </c>
      <c r="M58" s="28">
        <f t="shared" si="15"/>
        <v>4.5709252692464775</v>
      </c>
      <c r="N58" s="28">
        <f t="shared" si="15"/>
        <v>4.8051713517592143</v>
      </c>
      <c r="O58" s="28">
        <f t="shared" si="15"/>
        <v>4.9640559926856023</v>
      </c>
      <c r="P58" s="28">
        <f t="shared" si="15"/>
        <v>5.1258983496809369</v>
      </c>
      <c r="Q58" s="28">
        <f>Q57/Q74*1000</f>
        <v>5.1427813046074897</v>
      </c>
      <c r="R58" s="4"/>
      <c r="S58" s="16"/>
    </row>
    <row r="59" spans="1:19" s="1" customFormat="1" ht="12.75" customHeight="1" x14ac:dyDescent="0.25">
      <c r="A59" s="4"/>
      <c r="B59" s="11" t="s">
        <v>18</v>
      </c>
      <c r="C59" s="23">
        <v>31288</v>
      </c>
      <c r="D59" s="23">
        <v>31415</v>
      </c>
      <c r="E59" s="23">
        <v>31129</v>
      </c>
      <c r="F59" s="23">
        <v>31300</v>
      </c>
      <c r="G59" s="23">
        <v>29133</v>
      </c>
      <c r="H59" s="23">
        <v>30783</v>
      </c>
      <c r="I59" s="23">
        <v>28113</v>
      </c>
      <c r="J59" s="23">
        <v>26402</v>
      </c>
      <c r="K59" s="33">
        <v>27895</v>
      </c>
      <c r="L59" s="33">
        <v>26764</v>
      </c>
      <c r="M59" s="23">
        <v>26083</v>
      </c>
      <c r="N59" s="23">
        <v>24996</v>
      </c>
      <c r="O59" s="23">
        <v>25755</v>
      </c>
      <c r="P59" s="23">
        <v>24313</v>
      </c>
      <c r="Q59" s="23">
        <v>24141</v>
      </c>
      <c r="R59" s="4"/>
      <c r="S59" s="16"/>
    </row>
    <row r="60" spans="1:19" s="1" customFormat="1" ht="24.95" customHeight="1" x14ac:dyDescent="0.25">
      <c r="A60" s="4"/>
      <c r="B60" s="13" t="s">
        <v>19</v>
      </c>
      <c r="C60" s="28">
        <f>C59/C74*1000</f>
        <v>3.0572326299196839</v>
      </c>
      <c r="D60" s="28">
        <f>D59/D74*1000</f>
        <v>3.0599087569591861</v>
      </c>
      <c r="E60" s="28">
        <f>E59/E74*1000</f>
        <v>3.015590220726402</v>
      </c>
      <c r="F60" s="28">
        <f>F59/F74*1000</f>
        <v>3.0010473943046447</v>
      </c>
      <c r="G60" s="28">
        <v>2.7768214473213151</v>
      </c>
      <c r="H60" s="28">
        <v>2.9269066325056361</v>
      </c>
      <c r="I60" s="28">
        <v>2.6782774578456867</v>
      </c>
      <c r="J60" s="28">
        <v>2.5122544005368206</v>
      </c>
      <c r="K60" s="34">
        <f t="shared" ref="K60:P60" si="16">K59/K74*1000</f>
        <v>2.6539573553436258</v>
      </c>
      <c r="L60" s="34">
        <f t="shared" si="16"/>
        <v>2.542950291706727</v>
      </c>
      <c r="M60" s="28">
        <f t="shared" si="16"/>
        <v>2.4739773774720568</v>
      </c>
      <c r="N60" s="28">
        <f t="shared" si="16"/>
        <v>2.3658616275719613</v>
      </c>
      <c r="O60" s="28">
        <f t="shared" si="16"/>
        <v>2.4321201912153576</v>
      </c>
      <c r="P60" s="28">
        <f t="shared" si="16"/>
        <v>2.2879744185017921</v>
      </c>
      <c r="Q60" s="28">
        <f>Q59/Q74*1000</f>
        <v>2.2626550660566687</v>
      </c>
      <c r="R60" s="4"/>
      <c r="S60" s="16"/>
    </row>
    <row r="61" spans="1:19" s="1" customFormat="1" ht="24.95" customHeight="1" x14ac:dyDescent="0.25">
      <c r="A61" s="4"/>
      <c r="B61" s="13" t="s">
        <v>20</v>
      </c>
      <c r="C61" s="28">
        <f>C59/C57*100</f>
        <v>60.367747785988534</v>
      </c>
      <c r="D61" s="28">
        <f>D59/D57*100</f>
        <v>59.430571320469163</v>
      </c>
      <c r="E61" s="28">
        <f>E59/E57*100</f>
        <v>54.462270588029462</v>
      </c>
      <c r="F61" s="28">
        <f>F59/F57*100</f>
        <v>59.667918485616788</v>
      </c>
      <c r="G61" s="28">
        <v>60.868747649492292</v>
      </c>
      <c r="H61" s="28">
        <v>65.851623668335264</v>
      </c>
      <c r="I61" s="28">
        <v>62.283714026186942</v>
      </c>
      <c r="J61" s="28">
        <v>58.403751714374195</v>
      </c>
      <c r="K61" s="34">
        <f t="shared" ref="K61:P61" si="17">K59/K57*100</f>
        <v>64.127910986459455</v>
      </c>
      <c r="L61" s="34">
        <f t="shared" si="17"/>
        <v>58.725178277564453</v>
      </c>
      <c r="M61" s="28">
        <f t="shared" si="17"/>
        <v>54.124214064866884</v>
      </c>
      <c r="N61" s="28">
        <f t="shared" si="17"/>
        <v>49.235739048219351</v>
      </c>
      <c r="O61" s="28">
        <f t="shared" si="17"/>
        <v>48.994616394315827</v>
      </c>
      <c r="P61" s="28">
        <f t="shared" si="17"/>
        <v>44.635579217918121</v>
      </c>
      <c r="Q61" s="28">
        <f>Q59/Q57*100</f>
        <v>43.996719518862761</v>
      </c>
      <c r="R61" s="4"/>
      <c r="S61" s="16"/>
    </row>
    <row r="62" spans="1:19" s="1" customFormat="1" ht="12.75" customHeight="1" x14ac:dyDescent="0.25">
      <c r="A62" s="4"/>
      <c r="B62" s="11" t="s">
        <v>21</v>
      </c>
      <c r="C62" s="23">
        <v>60294</v>
      </c>
      <c r="D62" s="23">
        <v>68183</v>
      </c>
      <c r="E62" s="23">
        <v>104445</v>
      </c>
      <c r="F62" s="23">
        <v>77817</v>
      </c>
      <c r="G62" s="23">
        <v>39973</v>
      </c>
      <c r="H62" s="23">
        <v>30515</v>
      </c>
      <c r="I62" s="23">
        <v>22590</v>
      </c>
      <c r="J62" s="23">
        <v>30298</v>
      </c>
      <c r="K62" s="33">
        <v>29579</v>
      </c>
      <c r="L62" s="33">
        <v>41625</v>
      </c>
      <c r="M62" s="23">
        <v>34922</v>
      </c>
      <c r="N62" s="23">
        <v>37503</v>
      </c>
      <c r="O62" s="23">
        <v>45957</v>
      </c>
      <c r="P62" s="23">
        <v>58148</v>
      </c>
      <c r="Q62" s="23">
        <v>65571</v>
      </c>
      <c r="R62" s="4"/>
      <c r="S62" s="16"/>
    </row>
    <row r="63" spans="1:19" s="1" customFormat="1" ht="24.95" customHeight="1" x14ac:dyDescent="0.25">
      <c r="A63" s="4"/>
      <c r="B63" s="13" t="s">
        <v>22</v>
      </c>
      <c r="C63" s="28">
        <f>C62/C74*1000</f>
        <v>5.8914850482094554</v>
      </c>
      <c r="D63" s="28">
        <f>D62/D74*1000</f>
        <v>6.6412146673801749</v>
      </c>
      <c r="E63" s="28">
        <f>E62/E74*1000</f>
        <v>10.118003167585499</v>
      </c>
      <c r="F63" s="28">
        <f>F62/F74*1000</f>
        <v>7.4611023988052567</v>
      </c>
      <c r="G63" s="28">
        <v>3.8100396016124303</v>
      </c>
      <c r="H63" s="28">
        <v>2.9014246789107454</v>
      </c>
      <c r="I63" s="28">
        <v>2.1521106880352172</v>
      </c>
      <c r="J63" s="28">
        <v>2.8829741620886518</v>
      </c>
      <c r="K63" s="34">
        <f t="shared" ref="K63:P63" si="18">K62/K74*1000</f>
        <v>2.814174748654207</v>
      </c>
      <c r="L63" s="34">
        <f t="shared" si="18"/>
        <v>3.9549509001753287</v>
      </c>
      <c r="M63" s="28">
        <f t="shared" si="18"/>
        <v>3.3123581634044843</v>
      </c>
      <c r="N63" s="28">
        <f t="shared" si="18"/>
        <v>3.5496442878393046</v>
      </c>
      <c r="O63" s="28">
        <f t="shared" si="18"/>
        <v>4.3398543050935423</v>
      </c>
      <c r="P63" s="28">
        <f t="shared" si="18"/>
        <v>5.4720164721359854</v>
      </c>
      <c r="Q63" s="28">
        <f>Q62/Q74*1000</f>
        <v>6.1457501899839206</v>
      </c>
      <c r="R63" s="4"/>
      <c r="S63" s="16"/>
    </row>
    <row r="64" spans="1:19" s="1" customFormat="1" ht="12.75" customHeight="1" x14ac:dyDescent="0.25">
      <c r="A64" s="4"/>
      <c r="B64" s="11" t="s">
        <v>23</v>
      </c>
      <c r="C64" s="23">
        <v>24065</v>
      </c>
      <c r="D64" s="23">
        <v>33463</v>
      </c>
      <c r="E64" s="23">
        <v>20500</v>
      </c>
      <c r="F64" s="23">
        <v>6027</v>
      </c>
      <c r="G64" s="23">
        <v>11629</v>
      </c>
      <c r="H64" s="23">
        <v>14867</v>
      </c>
      <c r="I64" s="23">
        <v>5701</v>
      </c>
      <c r="J64" s="23">
        <v>20005</v>
      </c>
      <c r="K64" s="33">
        <v>30876</v>
      </c>
      <c r="L64" s="33">
        <v>19964</v>
      </c>
      <c r="M64" s="23">
        <v>18945</v>
      </c>
      <c r="N64" s="23">
        <v>17439</v>
      </c>
      <c r="O64" s="23">
        <v>17684</v>
      </c>
      <c r="P64" s="23">
        <v>19519</v>
      </c>
      <c r="Q64" s="23">
        <v>21301</v>
      </c>
      <c r="R64" s="4"/>
      <c r="S64" s="16"/>
    </row>
    <row r="65" spans="1:21" s="1" customFormat="1" ht="24.95" customHeight="1" x14ac:dyDescent="0.25">
      <c r="A65" s="4"/>
      <c r="B65" s="13" t="s">
        <v>24</v>
      </c>
      <c r="C65" s="28">
        <f>C64/C74*1000</f>
        <v>2.3514543351769754</v>
      </c>
      <c r="D65" s="28">
        <f>D64/D74*1000</f>
        <v>3.2593896779922091</v>
      </c>
      <c r="E65" s="28">
        <f>E64/E74*1000</f>
        <v>1.9859166540811217</v>
      </c>
      <c r="F65" s="28">
        <f>F64/F74*1000</f>
        <v>0.57786941359342148</v>
      </c>
      <c r="G65" s="28">
        <v>1.1084219479936694</v>
      </c>
      <c r="H65" s="28">
        <v>1.413582851101624</v>
      </c>
      <c r="I65" s="28">
        <v>0.543124525563912</v>
      </c>
      <c r="J65" s="28">
        <v>1.903554627783467</v>
      </c>
      <c r="K65" s="34">
        <f t="shared" ref="K65:P65" si="19">K64/K74*1000</f>
        <v>2.9375725866137228</v>
      </c>
      <c r="L65" s="34">
        <f t="shared" si="19"/>
        <v>1.8968562107171236</v>
      </c>
      <c r="M65" s="28">
        <f t="shared" si="19"/>
        <v>1.7969367563626926</v>
      </c>
      <c r="N65" s="28">
        <f t="shared" si="19"/>
        <v>1.6505945320542259</v>
      </c>
      <c r="O65" s="28">
        <f t="shared" si="19"/>
        <v>1.6699519884081684</v>
      </c>
      <c r="P65" s="28">
        <f t="shared" si="19"/>
        <v>1.8368351365416231</v>
      </c>
      <c r="Q65" s="28">
        <f>Q64/Q74*1000</f>
        <v>1.9964713790676896</v>
      </c>
      <c r="R65" s="4"/>
      <c r="S65" s="16"/>
    </row>
    <row r="66" spans="1:21" s="1" customFormat="1" ht="12.75" customHeight="1" x14ac:dyDescent="0.25">
      <c r="A66" s="4"/>
      <c r="B66" s="11" t="s">
        <v>25</v>
      </c>
      <c r="C66" s="23">
        <v>-5727</v>
      </c>
      <c r="D66" s="23">
        <v>1390</v>
      </c>
      <c r="E66" s="23">
        <v>9996</v>
      </c>
      <c r="F66" s="23">
        <v>14622</v>
      </c>
      <c r="G66" s="23">
        <v>10927</v>
      </c>
      <c r="H66" s="23">
        <v>10309</v>
      </c>
      <c r="I66" s="23">
        <v>1825</v>
      </c>
      <c r="J66" s="23">
        <v>387</v>
      </c>
      <c r="K66" s="33">
        <v>-2409</v>
      </c>
      <c r="L66" s="33">
        <v>4195</v>
      </c>
      <c r="M66" s="23">
        <v>-409</v>
      </c>
      <c r="N66" s="23">
        <v>4913</v>
      </c>
      <c r="O66" s="23">
        <v>2962</v>
      </c>
      <c r="P66" s="23">
        <v>1116</v>
      </c>
      <c r="Q66" s="23">
        <v>-131</v>
      </c>
      <c r="R66" s="4"/>
      <c r="S66" s="16"/>
    </row>
    <row r="67" spans="1:21" s="1" customFormat="1" ht="24.95" customHeight="1" x14ac:dyDescent="0.25">
      <c r="A67" s="4"/>
      <c r="B67" s="13" t="s">
        <v>26</v>
      </c>
      <c r="C67" s="28">
        <f>C66/C74*1000</f>
        <v>-0.55960020683808587</v>
      </c>
      <c r="D67" s="28">
        <f>D66/D74*1000</f>
        <v>0.13538988292768642</v>
      </c>
      <c r="E67" s="28">
        <f>E66/E74*1000</f>
        <v>0.96835233532658005</v>
      </c>
      <c r="F67" s="28">
        <f>F66/F74*1000</f>
        <v>1.4019589456716459</v>
      </c>
      <c r="G67" s="28">
        <v>1.0415105878172524</v>
      </c>
      <c r="H67" s="28">
        <v>0.9801994761556897</v>
      </c>
      <c r="I67" s="28">
        <v>0.17386463061816165</v>
      </c>
      <c r="J67" s="28">
        <v>3.6824575903634173E-2</v>
      </c>
      <c r="K67" s="34">
        <f t="shared" ref="K67:P67" si="20">K66/K74*1000</f>
        <v>-0.22919459648764276</v>
      </c>
      <c r="L67" s="34">
        <f t="shared" si="20"/>
        <v>0.39858303966932146</v>
      </c>
      <c r="M67" s="28">
        <f t="shared" si="20"/>
        <v>-3.8793725698196953E-2</v>
      </c>
      <c r="N67" s="28">
        <f t="shared" si="20"/>
        <v>0.46501352921511624</v>
      </c>
      <c r="O67" s="28">
        <f t="shared" si="20"/>
        <v>0.27971034775305337</v>
      </c>
      <c r="P67" s="28">
        <f t="shared" si="20"/>
        <v>0.10502115950512073</v>
      </c>
      <c r="Q67" s="28">
        <f>Q66/Q74*1000</f>
        <v>-1.227819119561839E-2</v>
      </c>
      <c r="R67" s="4"/>
      <c r="S67" s="16"/>
    </row>
    <row r="68" spans="1:21" s="1" customFormat="1" ht="24.95" customHeight="1" x14ac:dyDescent="0.25">
      <c r="A68" s="4"/>
      <c r="B68" s="11" t="s">
        <v>27</v>
      </c>
      <c r="C68" s="23">
        <v>36229</v>
      </c>
      <c r="D68" s="23">
        <v>34720</v>
      </c>
      <c r="E68" s="23">
        <v>83945</v>
      </c>
      <c r="F68" s="23">
        <v>71790</v>
      </c>
      <c r="G68" s="23">
        <v>28344</v>
      </c>
      <c r="H68" s="23">
        <v>15648</v>
      </c>
      <c r="I68" s="23">
        <v>16889</v>
      </c>
      <c r="J68" s="23">
        <v>10293</v>
      </c>
      <c r="K68" s="33">
        <v>-1297</v>
      </c>
      <c r="L68" s="33">
        <v>21661</v>
      </c>
      <c r="M68" s="23">
        <f>M62-M64</f>
        <v>15977</v>
      </c>
      <c r="N68" s="23">
        <f>N62-N64</f>
        <v>20064</v>
      </c>
      <c r="O68" s="23">
        <f>O62-O64</f>
        <v>28273</v>
      </c>
      <c r="P68" s="23">
        <f>P62-P64</f>
        <v>38629</v>
      </c>
      <c r="Q68" s="23">
        <f>Q62-Q64</f>
        <v>44270</v>
      </c>
      <c r="R68" s="4"/>
      <c r="S68" s="16"/>
    </row>
    <row r="69" spans="1:21" s="1" customFormat="1" ht="24.95" customHeight="1" x14ac:dyDescent="0.25">
      <c r="A69" s="4"/>
      <c r="B69" s="13" t="s">
        <v>28</v>
      </c>
      <c r="C69" s="28">
        <f>C68/C74*1000</f>
        <v>3.5400307130324804</v>
      </c>
      <c r="D69" s="28">
        <f>D68/D74*1000</f>
        <v>3.3818249893879657</v>
      </c>
      <c r="E69" s="28">
        <f>E68/E74*1000</f>
        <v>8.1320865135043778</v>
      </c>
      <c r="F69" s="28">
        <f>F68/F74*1000</f>
        <v>6.8832329852118352</v>
      </c>
      <c r="G69" s="28">
        <v>2.7016176536187606</v>
      </c>
      <c r="H69" s="28">
        <v>1.4878418278091214</v>
      </c>
      <c r="I69" s="28">
        <v>1.6089861624713053</v>
      </c>
      <c r="J69" s="28">
        <v>0.97941953430518502</v>
      </c>
      <c r="K69" s="34">
        <f t="shared" ref="K69:P69" si="21">K68/K74*1000</f>
        <v>-0.12339783795951541</v>
      </c>
      <c r="L69" s="34">
        <f t="shared" si="21"/>
        <v>2.0580946894582053</v>
      </c>
      <c r="M69" s="28">
        <f t="shared" si="21"/>
        <v>1.5154214070417917</v>
      </c>
      <c r="N69" s="28">
        <f t="shared" si="21"/>
        <v>1.8990497557850787</v>
      </c>
      <c r="O69" s="28">
        <f t="shared" si="21"/>
        <v>2.6699023166853739</v>
      </c>
      <c r="P69" s="28">
        <f t="shared" si="21"/>
        <v>3.6351813355943627</v>
      </c>
      <c r="Q69" s="28">
        <f>Q68/Q74*1000</f>
        <v>4.14927881091623</v>
      </c>
      <c r="R69" s="4"/>
      <c r="S69" s="16"/>
    </row>
    <row r="70" spans="1:21" s="1" customFormat="1" ht="12.75" customHeight="1" x14ac:dyDescent="0.25">
      <c r="A70" s="4"/>
      <c r="B70" s="11" t="s">
        <v>29</v>
      </c>
      <c r="C70" s="23">
        <v>30502</v>
      </c>
      <c r="D70" s="23">
        <v>36110</v>
      </c>
      <c r="E70" s="23">
        <v>93941</v>
      </c>
      <c r="F70" s="23">
        <v>86412</v>
      </c>
      <c r="G70" s="23">
        <v>39271</v>
      </c>
      <c r="H70" s="23">
        <v>25957</v>
      </c>
      <c r="I70" s="23">
        <v>18714</v>
      </c>
      <c r="J70" s="23">
        <v>10680</v>
      </c>
      <c r="K70" s="33">
        <v>-3706</v>
      </c>
      <c r="L70" s="33">
        <v>25856</v>
      </c>
      <c r="M70" s="23">
        <f t="shared" ref="M70:O71" si="22">M66+M68</f>
        <v>15568</v>
      </c>
      <c r="N70" s="23">
        <f t="shared" si="22"/>
        <v>24977</v>
      </c>
      <c r="O70" s="23">
        <f t="shared" si="22"/>
        <v>31235</v>
      </c>
      <c r="P70" s="23">
        <f>P66+P68</f>
        <v>39745</v>
      </c>
      <c r="Q70" s="23">
        <f>Q66+Q68</f>
        <v>44139</v>
      </c>
      <c r="R70" s="4"/>
      <c r="S70" s="16"/>
    </row>
    <row r="71" spans="1:21" s="1" customFormat="1" ht="24.95" customHeight="1" x14ac:dyDescent="0.25">
      <c r="A71" s="4"/>
      <c r="B71" s="13" t="s">
        <v>30</v>
      </c>
      <c r="C71" s="28">
        <f>C67+C69</f>
        <v>2.9804305061943945</v>
      </c>
      <c r="D71" s="28">
        <f>D67+D69</f>
        <v>3.5172148723156522</v>
      </c>
      <c r="E71" s="28">
        <f>E67+E69</f>
        <v>9.100438848830958</v>
      </c>
      <c r="F71" s="28">
        <f>F67+F69</f>
        <v>8.2851919308834816</v>
      </c>
      <c r="G71" s="28">
        <v>3.743128241436013</v>
      </c>
      <c r="H71" s="28">
        <v>2.468041303964811</v>
      </c>
      <c r="I71" s="28">
        <v>1.782850793089467</v>
      </c>
      <c r="J71" s="28">
        <v>1.0162441102088191</v>
      </c>
      <c r="K71" s="34">
        <f>K67+K69</f>
        <v>-0.35259243444715815</v>
      </c>
      <c r="L71" s="34">
        <f>L67+L69</f>
        <v>2.4566777291275268</v>
      </c>
      <c r="M71" s="28">
        <f t="shared" si="22"/>
        <v>1.4766276813435948</v>
      </c>
      <c r="N71" s="28">
        <f t="shared" si="22"/>
        <v>2.3640632850001948</v>
      </c>
      <c r="O71" s="28">
        <f t="shared" si="22"/>
        <v>2.9496126644384271</v>
      </c>
      <c r="P71" s="28">
        <f>P67+P69</f>
        <v>3.7402024950994837</v>
      </c>
      <c r="Q71" s="28">
        <f>Q67+Q69</f>
        <v>4.1370006197206113</v>
      </c>
      <c r="R71" s="4"/>
      <c r="S71" s="16"/>
    </row>
    <row r="72" spans="1:21" s="1" customFormat="1" ht="12.75" customHeight="1" x14ac:dyDescent="0.25">
      <c r="A72" s="4"/>
      <c r="B72" s="11" t="s">
        <v>31</v>
      </c>
      <c r="C72" s="23">
        <v>10220577</v>
      </c>
      <c r="D72" s="23">
        <v>10251079</v>
      </c>
      <c r="E72" s="23">
        <v>10287189</v>
      </c>
      <c r="F72" s="23">
        <v>10381130</v>
      </c>
      <c r="G72" s="23">
        <v>10467542</v>
      </c>
      <c r="H72" s="23">
        <v>10506813</v>
      </c>
      <c r="I72" s="23">
        <v>10486731</v>
      </c>
      <c r="J72" s="23">
        <v>10505445</v>
      </c>
      <c r="K72" s="33">
        <v>10516125</v>
      </c>
      <c r="L72" s="33">
        <v>10512419</v>
      </c>
      <c r="M72" s="23">
        <v>10538275</v>
      </c>
      <c r="N72" s="23">
        <v>10553843</v>
      </c>
      <c r="O72" s="23">
        <v>10578820</v>
      </c>
      <c r="P72" s="23">
        <v>10610055</v>
      </c>
      <c r="Q72" s="23">
        <v>10649800</v>
      </c>
      <c r="R72" s="4"/>
      <c r="S72" s="16"/>
    </row>
    <row r="73" spans="1:21" s="1" customFormat="1" ht="12.75" customHeight="1" x14ac:dyDescent="0.25">
      <c r="A73" s="4"/>
      <c r="B73" s="11" t="s">
        <v>32</v>
      </c>
      <c r="C73" s="23">
        <v>10251079</v>
      </c>
      <c r="D73" s="23">
        <v>10287189</v>
      </c>
      <c r="E73" s="23">
        <v>10381130</v>
      </c>
      <c r="F73" s="23">
        <v>10467542</v>
      </c>
      <c r="G73" s="23">
        <v>10506813</v>
      </c>
      <c r="H73" s="23">
        <v>10532770</v>
      </c>
      <c r="I73" s="23">
        <v>10505445</v>
      </c>
      <c r="J73" s="23">
        <v>10516125</v>
      </c>
      <c r="K73" s="33">
        <v>10512419</v>
      </c>
      <c r="L73" s="33">
        <v>10538275</v>
      </c>
      <c r="M73" s="23">
        <v>10553843</v>
      </c>
      <c r="N73" s="23">
        <v>10578820</v>
      </c>
      <c r="O73" s="23">
        <v>10610055</v>
      </c>
      <c r="P73" s="23">
        <v>10649800</v>
      </c>
      <c r="Q73" s="23">
        <v>10693939</v>
      </c>
      <c r="R73" s="4"/>
      <c r="S73" s="16"/>
    </row>
    <row r="74" spans="1:21" s="1" customFormat="1" ht="12.75" customHeight="1" x14ac:dyDescent="0.25">
      <c r="A74" s="4"/>
      <c r="B74" s="11" t="s">
        <v>33</v>
      </c>
      <c r="C74" s="23">
        <v>10234092</v>
      </c>
      <c r="D74" s="23">
        <v>10266646</v>
      </c>
      <c r="E74" s="23">
        <v>10322689</v>
      </c>
      <c r="F74" s="23">
        <v>10429692</v>
      </c>
      <c r="G74" s="23">
        <v>10491492</v>
      </c>
      <c r="H74" s="23">
        <v>10517247</v>
      </c>
      <c r="I74" s="23">
        <v>10496672</v>
      </c>
      <c r="J74" s="23">
        <v>10509286</v>
      </c>
      <c r="K74" s="33">
        <v>10510719</v>
      </c>
      <c r="L74" s="33">
        <v>10524783</v>
      </c>
      <c r="M74" s="23">
        <v>10542942</v>
      </c>
      <c r="N74" s="23">
        <v>10565284</v>
      </c>
      <c r="O74" s="23">
        <v>10589526</v>
      </c>
      <c r="P74" s="23">
        <v>10626430</v>
      </c>
      <c r="Q74" s="23">
        <v>10669324</v>
      </c>
      <c r="R74" s="4"/>
      <c r="S74" s="16"/>
    </row>
    <row r="75" spans="1:21" s="1" customFormat="1" ht="9.9499999999999993" customHeight="1" x14ac:dyDescent="0.25">
      <c r="A75" s="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4"/>
      <c r="U75" s="16"/>
    </row>
    <row r="76" spans="1:21" s="1" customFormat="1" x14ac:dyDescent="0.25">
      <c r="A76" s="4"/>
      <c r="B76" s="17" t="s">
        <v>34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s="1" customFormat="1" x14ac:dyDescent="0.15">
      <c r="A77" s="4"/>
      <c r="B77" s="6" t="s">
        <v>37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38"/>
      <c r="O77" s="38"/>
      <c r="P77" s="38"/>
      <c r="Q77" s="4"/>
      <c r="R77" s="4"/>
      <c r="S77" s="4"/>
      <c r="T77" s="4"/>
      <c r="U77" s="4"/>
    </row>
    <row r="78" spans="1:21" x14ac:dyDescent="0.2">
      <c r="A78" s="6"/>
      <c r="B78" s="18" t="s">
        <v>42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x14ac:dyDescent="0.2">
      <c r="A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7"/>
      <c r="O79" s="7"/>
      <c r="P79" s="7"/>
      <c r="Q79" s="6"/>
      <c r="R79" s="6"/>
      <c r="S79" s="6"/>
      <c r="T79" s="6"/>
      <c r="U79" s="6"/>
    </row>
    <row r="80" spans="1:21" x14ac:dyDescent="0.2">
      <c r="B80" s="22" t="s">
        <v>39</v>
      </c>
    </row>
    <row r="81" spans="2:2" x14ac:dyDescent="0.2">
      <c r="B81" s="31" t="s">
        <v>40</v>
      </c>
    </row>
    <row r="82" spans="2:2" x14ac:dyDescent="0.2">
      <c r="B82" s="20"/>
    </row>
    <row r="83" spans="2:2" x14ac:dyDescent="0.2">
      <c r="B83" s="21"/>
    </row>
    <row r="84" spans="2:2" x14ac:dyDescent="0.2">
      <c r="B84" s="20"/>
    </row>
  </sheetData>
  <pageMargins left="0.51181102362204722" right="0.23622047244094491" top="0.82677165354330717" bottom="0.6692913385826772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pohyb obyv</vt:lpstr>
      <vt:lpstr>List1</vt:lpstr>
      <vt:lpstr>List2</vt:lpstr>
      <vt:lpstr>List3</vt:lpstr>
      <vt:lpstr>'pohyb obyv'!Oblast_tisku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 Hoehne</dc:creator>
  <cp:lastModifiedBy>Hráský Petr</cp:lastModifiedBy>
  <cp:lastPrinted>2013-05-24T13:26:01Z</cp:lastPrinted>
  <dcterms:created xsi:type="dcterms:W3CDTF">2009-06-08T10:40:27Z</dcterms:created>
  <dcterms:modified xsi:type="dcterms:W3CDTF">2020-06-03T18:45:28Z</dcterms:modified>
</cp:coreProperties>
</file>